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续建" sheetId="17" r:id="rId1"/>
  </sheets>
  <definedNames>
    <definedName name="_xlnm._FilterDatabase" localSheetId="0" hidden="1">续建!$A$5:$Q$39</definedName>
    <definedName name="_xlnm.Print_Titles" localSheetId="0">续建!$4:$5</definedName>
    <definedName name="_xlnm.Print_Area" localSheetId="0">续建!$A$2:$O$40</definedName>
  </definedNames>
  <calcPr calcId="144525"/>
</workbook>
</file>

<file path=xl/sharedStrings.xml><?xml version="1.0" encoding="utf-8"?>
<sst xmlns="http://schemas.openxmlformats.org/spreadsheetml/2006/main" count="190" uniqueCount="134">
  <si>
    <t>2025年市级政府性项目投资计划（续建项目）</t>
  </si>
  <si>
    <t xml:space="preserve">                                                                                                                                                                                                                                                                                                                                                  单位：万元
</t>
  </si>
  <si>
    <t>序号</t>
  </si>
  <si>
    <t>项目名称</t>
  </si>
  <si>
    <t>项目单位</t>
  </si>
  <si>
    <t>项目建设规模及内容</t>
  </si>
  <si>
    <t>建设地点</t>
  </si>
  <si>
    <t>建设
期限</t>
  </si>
  <si>
    <t>总投资</t>
  </si>
  <si>
    <t>截止2024年底完成投资</t>
  </si>
  <si>
    <t>2025年建设内容</t>
  </si>
  <si>
    <t>2025年
投资
计划</t>
  </si>
  <si>
    <t>2025年资金来源</t>
  </si>
  <si>
    <t>预算
资金</t>
  </si>
  <si>
    <t>上级
补助</t>
  </si>
  <si>
    <t>地方政府专项债</t>
  </si>
  <si>
    <t>新保
资金</t>
  </si>
  <si>
    <t>自 筹</t>
  </si>
  <si>
    <t>合计</t>
  </si>
  <si>
    <t>22个</t>
  </si>
  <si>
    <t>一、市本级</t>
  </si>
  <si>
    <t>14个</t>
  </si>
  <si>
    <t>（一）市政基础设施</t>
  </si>
  <si>
    <t>3个</t>
  </si>
  <si>
    <t>黄山市中心城区地下管网管廊建设改造项目</t>
  </si>
  <si>
    <t>市住建局（高新区管委会、产业园管委会、市城建处）</t>
  </si>
  <si>
    <t>1、高新片区：（1）更新及改造黄山高新区迎客松大道、西递大道、宏村大道、岩寺路、梅林大道、金鸡路地下综合管廊，总长约 8.56km，改造内容包含管廊内电气、消防、通风、排水系统及部分监控系统的设备更新、完善及改造；管廊土建部分联通及附属设施完善；管廊施工道路恢复及改造；（2）新建一处综合管廊控制中心；（3）新建梅林大道(梅林村一歙州路)段微型管廊长约5.9km；（4）轩辕大道新建雨水管道10.4km；
2、城西片区：（1）下阜山路、上庄大道、宾虹大道更换排水管道8.1公里，对开挖路面进行恢复；（2）文创小镇地下管网雨污混接改造4.1km，并对开挖路面进行恢复；（3）改造昌仁医院后侧山体、依云红郡西侧山体截洪沟1.2km，布设管道1km；（4）霞飞路、凤起路更新改造排水管道7.7km、排水箱涵1.8km、排水明渠0.2km；
3、老城区：(1)排水泄洪通道改造。检测管渠6.6km，修复更新雨水箱涵11km，新建排水管渠3.1km;实施雨水管道老化更新改造3.5km，整治易涝点、修复检查井等；(2)屯光大道雨水管涵改造。改造雨水管涵15.8km，修复结构缺陷，改造检查井、雨水管以及道路开挖恢复等；(3)花山路雨水管渠改造。改造雨水管渠约7.4km，改造检查井、雨水管、配套道路开挖恢复等；(4)管网智慧管理系统建设。新建雨水干管与支管交汇井的感知设备45套，新建新安江城区沿江排水口视频监控及雷达检测，易涝积水点感知设备等</t>
  </si>
  <si>
    <t>屯溪区</t>
  </si>
  <si>
    <t>2024年-2027年</t>
  </si>
  <si>
    <t>1、高新片区：更新及改造地下综合管廊约5km，梅林大道(梅林村一歙州路)段微型管廊完成约3km，综合管廊控制中心完成60%工程量，轩辕大道雨水管道基本完成；
2、城西片区：下阜山路、上庄大道、宾虹大道排水管道更换基本完成，文创小镇地下管网雨污混接改造基本完成，昌仁医院后侧山体、依云红郡西侧山体截洪沟改造、管道布设、明渠更新改造基本完成；
3、老城区：完成黄山路、新园路雨水管网、屯光大道（云村-牌坊前路）雨水箱涵建设及恢复</t>
  </si>
  <si>
    <t>黟县生活垃圾填埋库区应急改造（市飞灰处置）项目</t>
  </si>
  <si>
    <t>黄山市生态环保集团有限
公司</t>
  </si>
  <si>
    <t>占地53.20亩，拟采用“筛分资源化利用+库区改造”的方式，对现状黟县生活垃圾填埋场库区内17.50万m³（以后期场调为准）存量生活垃圾通过资源化利用和处置全部清除，对清理后的库区场地进行改造提升用于飞灰固化物处置。日均生活垃圾筛分量约600m³（虚方），设计日均飞灰固化物填埋规模约38m³，拟建飞灰固化物填埋库容约为18.17万m³。主要建设内容包括好氧预处理工程、垃圾开挖工程、垃圾筛分工程、筛分产物处置工程、渗滤液处置工程、除臭工程、填埋库区改造工程以及配套设施建设工程等</t>
  </si>
  <si>
    <t>黟县西递镇</t>
  </si>
  <si>
    <t>2024年-2025年</t>
  </si>
  <si>
    <t>建成飞灰项目，实现飞灰固化物规范填埋</t>
  </si>
  <si>
    <t>完工</t>
  </si>
  <si>
    <t>黄山市南部城镇群供水及污水综合处理能力提升项目-黄山市（南部城镇群）供水管网互联互通工程（二期）</t>
  </si>
  <si>
    <t>黄山建投集团</t>
  </si>
  <si>
    <t>新建DN300及以上供水管道48公里，实现屯溪区、徽州区、黄山高新区、休宁县、歙县等各区域供水互联互通</t>
  </si>
  <si>
    <t>屯溪区、休宁县、徽州区、歙县、黄山高新区</t>
  </si>
  <si>
    <t>2021年-2025年</t>
  </si>
  <si>
    <t>新建DN300及以上供水管道6公里，实现屯溪区、徽州区、黄山高新区、休宁县、歙县等各区域供水互联互通</t>
  </si>
  <si>
    <t>（二）农林水利</t>
  </si>
  <si>
    <t>黄山地区水土保持与生态修复项目</t>
  </si>
  <si>
    <t>市林业局</t>
  </si>
  <si>
    <t>实施营造林57.8万亩,其中人工造林1.17万亩，封山育林39.63万亩，退化林修复17万亩</t>
  </si>
  <si>
    <t>徽州区、休宁县、歙县、黄山区、黟县、祁门县</t>
  </si>
  <si>
    <t>2023年-2025年</t>
  </si>
  <si>
    <t>项目完工</t>
  </si>
  <si>
    <t>黄山市森林火灾高风险区综合治理能力提升项目</t>
  </si>
  <si>
    <t>包括实施宣教能力提升工程(森林防火语音宣传杆 168 套、宣教无人机 12台)、预警监测能力提升工程(林火视频监测预警系统42 套、无人机自动巡护系统5套、森林火险因子智能监测站5套)、通讯指挥能力提升工程( 通讯终端 98 台)、应急处理能力提升工程(森林消防水泵和蓄水设备等 305 台套、扑火机具 235 台套、消防水车1辆、消防望远镜 47 个)；升级改造防火队员前移营房1处、改建训练场2处、购置防火仓库设备设施 47 台套</t>
  </si>
  <si>
    <t>黄山风景区、屯溪区、徽州区、黄山区、歙县、休宁县、黟县、祁门县</t>
  </si>
  <si>
    <t>黄山市林业有害生物防治基础设施建设项目</t>
  </si>
  <si>
    <t>包括林业有害生物监测预警、检疫御灾、防治减灾防控体系基础设施建设等。主要建设内容为购置监测和普查设备及工具、实验室设备、无人机直播管理系统、图形工作站、打孔注药机等</t>
  </si>
  <si>
    <t>黄山市全域，包含市本级、博村林场、屯溪区、黄山区、徽州区、歙县、休宁县、黟县、祁门县、黄山风景区</t>
  </si>
  <si>
    <t>（三）社会事业</t>
  </si>
  <si>
    <t>4个</t>
  </si>
  <si>
    <t>黄山市精神病人福利院建设项目</t>
  </si>
  <si>
    <t>市民政局</t>
  </si>
  <si>
    <t>占地面积3904㎡（约5.9亩），建筑面积约6881㎡，设置床位136张</t>
  </si>
  <si>
    <t>建设福利院大楼1栋，完成配套停车场、绿化等附属设施</t>
  </si>
  <si>
    <t>黄山炎培职业学校高新校区建设项目</t>
  </si>
  <si>
    <t>黄山炎培职业学校</t>
  </si>
  <si>
    <t>项目占地面积170亩，总建筑面积约68150m²,其中地上部分建筑面积约63000m²,地下部分建筑面积约5150m²。主要建设内容包括实训用房、校企合作车间、教学楼、综合楼(含图书阅览室、心理咨询室、教研室等功能)、学生宿舍、食堂、风雨操场、400m环形8跑道室外标准运动场(含篮球场、排球场、足球场)、地下人防工程、市政配套设施建设以及教学设备等</t>
  </si>
  <si>
    <t>黄山高新区</t>
  </si>
  <si>
    <t>2024年-2026年</t>
  </si>
  <si>
    <t>完成该项目装饰装修和设备采购等内容</t>
  </si>
  <si>
    <t>黄山职业技术学院产教研融合实训基地项目</t>
  </si>
  <si>
    <t>黄山职业技术学院</t>
  </si>
  <si>
    <t>1、产教研融合实训中心:新建一幢地下1层地上6层框架式结构建筑，建筑面积约21000㎡，其中地下人防建筑面积约4000㎡，地上建筑面积约17000㎡;
2、宿舍:新建13#、14#两栋宿舍，用地面积约5000㎡。其中，13#宿舍为6+1钢筋砼框架结构，14#宿 舍为5+1钢筋砼框架结构。13#宿舍建筑面积为5700㎡，1层为学生超市，上部6层每层15间共90间(6人间)宿舍; 14#宿舍建筑面积5700㎡，1层为学生浴室，上部5层每层15间共75间(6人间)宿舍</t>
  </si>
  <si>
    <t>建筑主体基本完工</t>
  </si>
  <si>
    <t>黄山高普速铁路综合物流基地项目（一期）</t>
  </si>
  <si>
    <t>黄山市铁路投资有限公司</t>
  </si>
  <si>
    <t>项目用地总面积636亩。包括:智能仓储区、总部基地区、贸易展示区、保税物流区等。路网工程包括:物流大道、经一路、经二路、经四路、纬一路、纬三路、纬四路、纬五路以及交叉工程、交通工程、绿化工程、照明工程、排水工程及信息化等附属工程</t>
  </si>
  <si>
    <t>休宁县万安镇</t>
  </si>
  <si>
    <t>2022年-2026年</t>
  </si>
  <si>
    <t>一号智能仓及室外附属整体竣工、配套新建变电站开工建设、冷链仓储设备安装调试完毕</t>
  </si>
  <si>
    <t>（四）公共管理</t>
  </si>
  <si>
    <t>2个</t>
  </si>
  <si>
    <t>黄山市地震活动断层探测</t>
  </si>
  <si>
    <t>市地震局</t>
  </si>
  <si>
    <t>采用地震地质和地球物理等手段和方法，探测查明黄山市规划区内主要断裂的几何学、运动学、年代学、活动性和分段特征，评价其地震危险性和危害性</t>
  </si>
  <si>
    <t>黄山市</t>
  </si>
  <si>
    <t>开展资料分析总结、图件绘制、报告编写、数据库建设等工作，完成项目总验收</t>
  </si>
  <si>
    <t>黄山市市本级消防救援车辆及防护装备采购项目</t>
  </si>
  <si>
    <t>市消防救援
支队</t>
  </si>
  <si>
    <t>优化消防站装备配备、加快专业装备配备、加强灭火攻坚装备配备、推动消防战勤保障发展升级、加强工程机械配备、完善训练装备配备、完善装备维修维护及检测体系</t>
  </si>
  <si>
    <t>采购消防车1辆及各类消防救援器材装备一批</t>
  </si>
  <si>
    <t>（五）智慧城市</t>
  </si>
  <si>
    <t>黄山市数字档案馆信创适配升级改造项目</t>
  </si>
  <si>
    <t>市档案馆</t>
  </si>
  <si>
    <t>通过对现有数字档案馆的运行环境进行信创替换，升级各项软硬件设备的性能，保障数字档案馆稳定运行、安全可靠</t>
  </si>
  <si>
    <t>2024年-2028年</t>
  </si>
  <si>
    <t>完成硬件设备采购安装，软件系统初步建成</t>
  </si>
  <si>
    <t>黄山市广电安全制播提质工程项目</t>
  </si>
  <si>
    <t>市广播电视台</t>
  </si>
  <si>
    <t>1、广电安全播出优化提质工程。主要包含硬件设施设备更新升级：电力、消防基础设施改造升级；反恐怖防范标准达标试点建设；无线台站智慧运维系统建设；
2、全媒体传播体系建设。主要包含购置全媒体摄制专业设备；建设全媒体传播系统平台</t>
  </si>
  <si>
    <t>安全（电力、消防）保障基础设施建设、网络及新媒体传播安全建设、强化安保建设（全国反恐达标示范点建设）工程（续建）、全媒体设备采购、“数字黄山”国际传播平台建设</t>
  </si>
  <si>
    <t>二、黄山高新区</t>
  </si>
  <si>
    <t>黄山高新区建成区排水管道改造工程项目</t>
  </si>
  <si>
    <t>黄山高新区
管委会</t>
  </si>
  <si>
    <t>1、对黄山高新区建成区范围内所有道路市政雨水管道进行检测，对雨污错接、乱接问题进行整改（包括道路末端、雨水检查井、企业接入口的雨水接口），对管道缺陷（渗漏、腐蚀、破裂、变形、错口等）问题进行修复，对淤泥堵塞问题进行清淤、疏通，对管道设备不满足相关标准的问题进行提标改造，共涉及雨水管长度约106070m；
2、对万福嘉苑、蕉充小区二期（含兴城商业街）、金村（含瓯山北苑）公共区域雨水管网系统进行检测、修复和改造</t>
  </si>
  <si>
    <t>高新区</t>
  </si>
  <si>
    <t>项目竣工</t>
  </si>
  <si>
    <t>黄山市新城区第二污水处理厂处理设施设备更新改造工程项目</t>
  </si>
  <si>
    <t>1、污水处理设施设备更新改造：更新老旧污水处理设备（水泵、污泥处理设备、加药设备、曝气设备、除砂设备、格栅、监测及中控设备、仪表仪器、软件模块等）合计34套（台）、改造污水处理设施（配套增设鼓风机房、除臭系统，改造底曝氧化沟、闸门、沉淀池、相关配电控制系统）4处；
2、污水处理附属设施设备更新改造：如意湖污水泵站、梅林大道1号污水泵站、梅林大道2号污水泵站等三处现状污水泵站设备及相联集污管道等设施更新改造，更新老旧设备（水泵、格栅等）6台、更新改造集污管道等设施35段约19.1km、配套增设（轩辕大道、阳山路）两座污水泵站</t>
  </si>
  <si>
    <t>黄山高新区齐云大道仙林村入口顶管及防汛道路修建（马踏飞燕广场-润圣家园）项目</t>
  </si>
  <si>
    <t>1、仙林村入口积涝点:从现状言充河河道新建直径1.0m雨水管道，过齐云大道入横江，总长约400m，其中穿齐云大道段120m采用顶管工艺施工;
2、防汛道路修建:从现状马踏飞燕广场道路端头新建道路，穿过绿化广场，连通至新二路。总长约160m，路宽3.0m。考虑与周边公园内部协调，以及结构实用性和景观效果，道路路面采用彩色压膜混凝土路面;
3、修复改造新四路与新二路交叉口水毁人行道、停车位、地坪约600㎡以及更换水毁相关警示标识标牌等附属设施；
4、黄山高新区反腐倡廉教育基地东侧围墙修复，修复墙面长度约60m，面积约为360㎡</t>
  </si>
  <si>
    <t>（二）社会事业</t>
  </si>
  <si>
    <t>社会事业</t>
  </si>
  <si>
    <t>1个</t>
  </si>
  <si>
    <t>黄山市公共实训基地项目</t>
  </si>
  <si>
    <t>占地约30亩，总建筑面积约1.62万㎡，主要建设机械加工技术实训中心、汽修实训中心、旅游实训中心，计算机、电子商务实训中心，护理、幼教实训中心等为一体的实训基地及停车场附属设施建设</t>
  </si>
  <si>
    <t>三、黄山风景区</t>
  </si>
  <si>
    <t>（一）社会事业</t>
  </si>
  <si>
    <t>黄山东大门综合服务中心项目</t>
  </si>
  <si>
    <t>黄山风景区
管委会</t>
  </si>
  <si>
    <t>新建游客综合服务中心，车辆换乘中心及停车场，总建筑面积40835㎡左右</t>
  </si>
  <si>
    <t>黄山区谭家桥镇</t>
  </si>
  <si>
    <t>2022年-2025年</t>
  </si>
  <si>
    <t>黄山风景区索道及缆车设备更新项目</t>
  </si>
  <si>
    <t>黄山旅游股份公司</t>
  </si>
  <si>
    <t>本项目主要对黄山云谷索道、玉屏索道、太平索道及西海大峡谷观光缆车的陈旧设备进行更换。淘汰旧设备共929台（套）,其中，黄山云谷索道淘汰设备72台（套）、玉屏索道淘汰设备613台（套）、太平索道淘汰设备189台（套）、西海大峡谷观光缆车淘汰设备55台（套）；新购置设备929台（套），其中，云谷索道更新的设备主要包括站内驱动设备、车厢抱索器设备、减速机设备、升降设备、索道运载索设备、操作柜设备等72组（套）；玉屏索道更新车厢设备、站内设备、驱动设备、支架设备、线路设备等613组（套）；太平索道更新线路设备、载波通讯设备、电气控制设备、整流设备等189组（套）；西海大峡谷观光缆车更新控制柜、主电机、驱动装置、车厢设备等55组（套）</t>
  </si>
  <si>
    <t>黄山风景区</t>
  </si>
  <si>
    <t>2024年 - 2025年</t>
  </si>
  <si>
    <t>黄山风景名胜区云谷索道下半段建设项目</t>
  </si>
  <si>
    <t>黄山东海景区开发有限公司</t>
  </si>
  <si>
    <t>建设索道上站、索道中间转角站、索道下站及索道线路设备和31个支架，建筑面积约12330㎡，配套建设供配电、给排水、网络信息、消防、环保、地灾治理、水土保持等附属工程</t>
  </si>
  <si>
    <t>黄山风景区、黄山区谭家桥镇</t>
  </si>
  <si>
    <t>黄山景区旅游设施提升项目</t>
  </si>
  <si>
    <t>实施南大门游客集散中心改造提升工程、景区游步道改造提升工程、景区数据中心建设工程</t>
  </si>
  <si>
    <t>完成南大门集散中心改造升级、完成游步道改造提升、新建视频监控点及信息化工程等</t>
  </si>
  <si>
    <t>备注：地方政府专项债和新保资金以实际审核下达额度为准</t>
  </si>
</sst>
</file>

<file path=xl/styles.xml><?xml version="1.0" encoding="utf-8"?>
<styleSheet xmlns="http://schemas.openxmlformats.org/spreadsheetml/2006/main">
  <numFmts count="5">
    <numFmt numFmtId="176" formatCode="0_ "/>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34">
    <font>
      <sz val="11"/>
      <color theme="1"/>
      <name val="宋体"/>
      <charset val="134"/>
      <scheme val="minor"/>
    </font>
    <font>
      <sz val="14"/>
      <name val="宋体"/>
      <charset val="134"/>
      <scheme val="minor"/>
    </font>
    <font>
      <b/>
      <sz val="14"/>
      <name val="宋体"/>
      <charset val="134"/>
      <scheme val="minor"/>
    </font>
    <font>
      <b/>
      <sz val="18"/>
      <name val="宋体"/>
      <charset val="134"/>
      <scheme val="minor"/>
    </font>
    <font>
      <b/>
      <sz val="16"/>
      <name val="宋体"/>
      <charset val="134"/>
      <scheme val="minor"/>
    </font>
    <font>
      <sz val="12"/>
      <name val="宋体"/>
      <charset val="134"/>
      <scheme val="minor"/>
    </font>
    <font>
      <sz val="11"/>
      <name val="宋体"/>
      <charset val="134"/>
      <scheme val="minor"/>
    </font>
    <font>
      <sz val="16"/>
      <name val="宋体"/>
      <charset val="134"/>
      <scheme val="minor"/>
    </font>
    <font>
      <sz val="18"/>
      <name val="宋体"/>
      <charset val="134"/>
      <scheme val="minor"/>
    </font>
    <font>
      <b/>
      <sz val="26"/>
      <name val="宋体"/>
      <charset val="134"/>
      <scheme val="minor"/>
    </font>
    <font>
      <sz val="14"/>
      <name val="宋体"/>
      <charset val="134"/>
    </font>
    <font>
      <sz val="12"/>
      <name val="宋体"/>
      <charset val="134"/>
    </font>
    <font>
      <sz val="11"/>
      <color rgb="FF3F3F76"/>
      <name val="宋体"/>
      <charset val="0"/>
      <scheme val="minor"/>
    </font>
    <font>
      <sz val="11"/>
      <color theme="0"/>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b/>
      <sz val="13"/>
      <color theme="3"/>
      <name val="宋体"/>
      <charset val="134"/>
      <scheme val="minor"/>
    </font>
    <font>
      <b/>
      <sz val="15"/>
      <color theme="3"/>
      <name val="宋体"/>
      <charset val="134"/>
      <scheme val="minor"/>
    </font>
    <font>
      <b/>
      <sz val="11"/>
      <color rgb="FFFA7D00"/>
      <name val="宋体"/>
      <charset val="0"/>
      <scheme val="minor"/>
    </font>
    <font>
      <b/>
      <sz val="11"/>
      <color rgb="FF3F3F3F"/>
      <name val="宋体"/>
      <charset val="0"/>
      <scheme val="minor"/>
    </font>
    <font>
      <b/>
      <sz val="12"/>
      <color indexed="8"/>
      <name val="宋体"/>
      <charset val="134"/>
    </font>
    <font>
      <sz val="10"/>
      <name val="Helv"/>
      <charset val="134"/>
    </font>
    <font>
      <sz val="11"/>
      <color rgb="FF9C0006"/>
      <name val="宋体"/>
      <charset val="0"/>
      <scheme val="minor"/>
    </font>
    <font>
      <sz val="11"/>
      <color indexed="8"/>
      <name val="宋体"/>
      <charset val="134"/>
    </font>
    <font>
      <b/>
      <sz val="11"/>
      <color theme="1"/>
      <name val="宋体"/>
      <charset val="0"/>
      <scheme val="minor"/>
    </font>
    <font>
      <b/>
      <sz val="18"/>
      <color theme="3"/>
      <name val="宋体"/>
      <charset val="134"/>
      <scheme val="minor"/>
    </font>
    <font>
      <sz val="11"/>
      <color rgb="FFFF0000"/>
      <name val="宋体"/>
      <charset val="0"/>
      <scheme val="minor"/>
    </font>
    <font>
      <sz val="11"/>
      <color rgb="FFFA7D00"/>
      <name val="宋体"/>
      <charset val="0"/>
      <scheme val="minor"/>
    </font>
    <font>
      <u/>
      <sz val="11"/>
      <color rgb="FF0000FF"/>
      <name val="宋体"/>
      <charset val="0"/>
      <scheme val="minor"/>
    </font>
    <font>
      <b/>
      <sz val="11"/>
      <color rgb="FFFFFFFF"/>
      <name val="宋体"/>
      <charset val="0"/>
      <scheme val="minor"/>
    </font>
    <font>
      <sz val="11"/>
      <color rgb="FF006100"/>
      <name val="宋体"/>
      <charset val="0"/>
      <scheme val="minor"/>
    </font>
    <font>
      <u/>
      <sz val="11"/>
      <color rgb="FF80008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CC9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8"/>
        <bgColor indexed="64"/>
      </patternFill>
    </fill>
    <fill>
      <patternFill patternType="solid">
        <fgColor theme="6" tint="0.599993896298105"/>
        <bgColor indexed="64"/>
      </patternFill>
    </fill>
    <fill>
      <patternFill patternType="solid">
        <fgColor rgb="FFF2F2F2"/>
        <bgColor indexed="64"/>
      </patternFill>
    </fill>
    <fill>
      <patternFill patternType="solid">
        <fgColor theme="9"/>
        <bgColor indexed="64"/>
      </patternFill>
    </fill>
    <fill>
      <patternFill patternType="solid">
        <fgColor theme="6"/>
        <bgColor indexed="64"/>
      </patternFill>
    </fill>
    <fill>
      <patternFill patternType="solid">
        <fgColor rgb="FFFFC7CE"/>
        <bgColor indexed="64"/>
      </patternFill>
    </fill>
    <fill>
      <patternFill patternType="solid">
        <fgColor theme="4"/>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7"/>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rgb="FFA5A5A5"/>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rgb="FFC6EFCE"/>
        <bgColor indexed="64"/>
      </patternFill>
    </fill>
    <fill>
      <patternFill patternType="solid">
        <fgColor rgb="FFFFEB9C"/>
        <bgColor indexed="64"/>
      </patternFill>
    </fill>
  </fills>
  <borders count="15">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61">
    <xf numFmtId="0" fontId="0" fillId="0" borderId="0">
      <alignment vertical="center"/>
    </xf>
    <xf numFmtId="0" fontId="0" fillId="0" borderId="0">
      <alignment vertical="center"/>
    </xf>
    <xf numFmtId="0" fontId="0" fillId="0" borderId="0">
      <alignment vertical="center"/>
    </xf>
    <xf numFmtId="0" fontId="22" fillId="0" borderId="0"/>
    <xf numFmtId="0" fontId="0" fillId="0" borderId="0">
      <alignment vertical="center"/>
    </xf>
    <xf numFmtId="0" fontId="11" fillId="0" borderId="0">
      <alignment vertical="center"/>
    </xf>
    <xf numFmtId="0" fontId="24" fillId="0" borderId="0">
      <alignment vertical="center"/>
    </xf>
    <xf numFmtId="0" fontId="11" fillId="0" borderId="0">
      <alignment horizontal="center" vertical="center"/>
    </xf>
    <xf numFmtId="0" fontId="0" fillId="0" borderId="0">
      <alignment vertical="center"/>
    </xf>
    <xf numFmtId="0" fontId="21" fillId="0" borderId="0">
      <alignment vertical="center"/>
    </xf>
    <xf numFmtId="0" fontId="21" fillId="0" borderId="0">
      <alignment horizontal="center" vertical="center"/>
    </xf>
    <xf numFmtId="0" fontId="21" fillId="0" borderId="0"/>
    <xf numFmtId="0" fontId="13" fillId="27" borderId="0" applyNumberFormat="false" applyBorder="false" applyAlignment="false" applyProtection="false">
      <alignment vertical="center"/>
    </xf>
    <xf numFmtId="0" fontId="14" fillId="19" borderId="0" applyNumberFormat="false" applyBorder="false" applyAlignment="false" applyProtection="false">
      <alignment vertical="center"/>
    </xf>
    <xf numFmtId="0" fontId="20" fillId="10" borderId="9" applyNumberFormat="false" applyAlignment="false" applyProtection="false">
      <alignment vertical="center"/>
    </xf>
    <xf numFmtId="0" fontId="30" fillId="29" borderId="14" applyNumberFormat="false" applyAlignment="false" applyProtection="false">
      <alignment vertical="center"/>
    </xf>
    <xf numFmtId="0" fontId="23" fillId="13" borderId="0" applyNumberFormat="false" applyBorder="false" applyAlignment="false" applyProtection="false">
      <alignment vertical="center"/>
    </xf>
    <xf numFmtId="0" fontId="18" fillId="0" borderId="8"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17" fillId="0" borderId="8" applyNumberFormat="false" applyFill="false" applyAlignment="false" applyProtection="false">
      <alignment vertical="center"/>
    </xf>
    <xf numFmtId="0" fontId="14" fillId="7"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4" fillId="25"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13" fillId="8" borderId="0" applyNumberFormat="false" applyBorder="false" applyAlignment="false" applyProtection="false">
      <alignment vertical="center"/>
    </xf>
    <xf numFmtId="0" fontId="16" fillId="0" borderId="11" applyNumberFormat="false" applyFill="false" applyAlignment="false" applyProtection="false">
      <alignment vertical="center"/>
    </xf>
    <xf numFmtId="0" fontId="25" fillId="0" borderId="12" applyNumberFormat="false" applyFill="false" applyAlignment="false" applyProtection="false">
      <alignment vertical="center"/>
    </xf>
    <xf numFmtId="0" fontId="14" fillId="23" borderId="0" applyNumberFormat="false" applyBorder="false" applyAlignment="false" applyProtection="false">
      <alignment vertical="center"/>
    </xf>
    <xf numFmtId="0" fontId="14" fillId="22" borderId="0" applyNumberFormat="false" applyBorder="false" applyAlignment="false" applyProtection="false">
      <alignment vertical="center"/>
    </xf>
    <xf numFmtId="0" fontId="13" fillId="11"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6" fillId="0" borderId="0" applyNumberFormat="false" applyFill="false" applyBorder="false" applyAlignment="false" applyProtection="false">
      <alignment vertical="center"/>
    </xf>
    <xf numFmtId="0" fontId="32" fillId="0" borderId="0" applyNumberFormat="false" applyFill="false" applyBorder="false" applyAlignment="false" applyProtection="false">
      <alignment vertical="center"/>
    </xf>
    <xf numFmtId="0" fontId="14" fillId="31" borderId="0" applyNumberFormat="false" applyBorder="false" applyAlignment="false" applyProtection="false">
      <alignment vertical="center"/>
    </xf>
    <xf numFmtId="0" fontId="11" fillId="0" borderId="0"/>
    <xf numFmtId="0" fontId="28" fillId="0" borderId="13"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4" fillId="26"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7" fillId="0" borderId="0" applyNumberFormat="false" applyFill="false" applyBorder="false" applyAlignment="false" applyProtection="false">
      <alignment vertical="center"/>
    </xf>
    <xf numFmtId="0" fontId="14" fillId="28" borderId="0" applyNumberFormat="false" applyBorder="false" applyAlignment="false" applyProtection="false">
      <alignment vertical="center"/>
    </xf>
    <xf numFmtId="0" fontId="0" fillId="15" borderId="10" applyNumberFormat="false" applyFont="false" applyAlignment="false" applyProtection="false">
      <alignment vertical="center"/>
    </xf>
    <xf numFmtId="0" fontId="13" fillId="30" borderId="0" applyNumberFormat="false" applyBorder="false" applyAlignment="false" applyProtection="false">
      <alignment vertical="center"/>
    </xf>
    <xf numFmtId="0" fontId="31" fillId="32" borderId="0" applyNumberFormat="false" applyBorder="false" applyAlignment="false" applyProtection="false">
      <alignment vertical="center"/>
    </xf>
    <xf numFmtId="0" fontId="14" fillId="20" borderId="0" applyNumberFormat="false" applyBorder="false" applyAlignment="false" applyProtection="false">
      <alignment vertical="center"/>
    </xf>
    <xf numFmtId="0" fontId="33" fillId="33" borderId="0" applyNumberFormat="false" applyBorder="false" applyAlignment="false" applyProtection="false">
      <alignment vertical="center"/>
    </xf>
    <xf numFmtId="0" fontId="19" fillId="10" borderId="7" applyNumberFormat="false" applyAlignment="false" applyProtection="false">
      <alignment vertical="center"/>
    </xf>
    <xf numFmtId="0" fontId="13" fillId="14" borderId="0" applyNumberFormat="false" applyBorder="false" applyAlignment="false" applyProtection="false">
      <alignment vertical="center"/>
    </xf>
    <xf numFmtId="0" fontId="13" fillId="4" borderId="0" applyNumberFormat="false" applyBorder="false" applyAlignment="false" applyProtection="false">
      <alignment vertical="center"/>
    </xf>
    <xf numFmtId="0" fontId="13" fillId="6" borderId="0" applyNumberFormat="false" applyBorder="false" applyAlignment="false" applyProtection="false">
      <alignment vertical="center"/>
    </xf>
    <xf numFmtId="0" fontId="13" fillId="18" borderId="0" applyNumberFormat="false" applyBorder="false" applyAlignment="false" applyProtection="false">
      <alignment vertical="center"/>
    </xf>
    <xf numFmtId="0" fontId="13" fillId="16"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3" fillId="1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3" fillId="12" borderId="0" applyNumberFormat="false" applyBorder="false" applyAlignment="false" applyProtection="false">
      <alignment vertical="center"/>
    </xf>
    <xf numFmtId="0" fontId="14" fillId="5" borderId="0" applyNumberFormat="false" applyBorder="false" applyAlignment="false" applyProtection="false">
      <alignment vertical="center"/>
    </xf>
    <xf numFmtId="0" fontId="12" fillId="3" borderId="7" applyNumberFormat="false" applyAlignment="false" applyProtection="false">
      <alignment vertical="center"/>
    </xf>
    <xf numFmtId="0" fontId="14" fillId="9" borderId="0" applyNumberFormat="false" applyBorder="false" applyAlignment="false" applyProtection="false">
      <alignment vertical="center"/>
    </xf>
    <xf numFmtId="0" fontId="13" fillId="24" borderId="0" applyNumberFormat="false" applyBorder="false" applyAlignment="false" applyProtection="false">
      <alignment vertical="center"/>
    </xf>
    <xf numFmtId="0" fontId="14" fillId="21" borderId="0" applyNumberFormat="false" applyBorder="false" applyAlignment="false" applyProtection="false">
      <alignment vertical="center"/>
    </xf>
  </cellStyleXfs>
  <cellXfs count="58">
    <xf numFmtId="0" fontId="0" fillId="0" borderId="0" xfId="0">
      <alignment vertical="center"/>
    </xf>
    <xf numFmtId="0" fontId="1" fillId="0" borderId="0" xfId="0" applyFont="true" applyFill="true" applyAlignment="true">
      <alignment horizontal="center" vertical="center" wrapText="true"/>
    </xf>
    <xf numFmtId="0" fontId="2" fillId="0" borderId="0" xfId="0" applyFont="true" applyFill="true" applyAlignment="true">
      <alignment horizontal="center" vertical="center" wrapText="true"/>
    </xf>
    <xf numFmtId="0" fontId="3" fillId="0" borderId="0" xfId="0" applyFont="true" applyFill="true" applyAlignment="true">
      <alignment horizontal="center" vertical="center" wrapText="true"/>
    </xf>
    <xf numFmtId="0" fontId="4" fillId="0" borderId="0" xfId="0" applyFont="true" applyFill="true" applyAlignment="true">
      <alignment horizontal="center" vertical="center" wrapText="true"/>
    </xf>
    <xf numFmtId="0" fontId="5" fillId="0" borderId="0" xfId="0" applyFont="true" applyFill="true" applyAlignment="true">
      <alignment horizontal="center" vertical="center" wrapText="true"/>
    </xf>
    <xf numFmtId="0" fontId="6" fillId="0" borderId="0" xfId="0" applyFont="true" applyFill="true">
      <alignment vertical="center"/>
    </xf>
    <xf numFmtId="0" fontId="1" fillId="0" borderId="0" xfId="0" applyFont="true" applyFill="true" applyAlignment="true">
      <alignment horizontal="center" vertical="center"/>
    </xf>
    <xf numFmtId="0" fontId="6" fillId="0" borderId="0" xfId="0" applyFont="true" applyFill="true" applyAlignment="true">
      <alignment horizontal="center" vertical="center" wrapText="true"/>
    </xf>
    <xf numFmtId="0" fontId="0" fillId="0" borderId="0" xfId="0" applyFill="true">
      <alignment vertical="center"/>
    </xf>
    <xf numFmtId="0" fontId="5" fillId="0" borderId="0" xfId="0" applyFont="true" applyFill="true" applyAlignment="true">
      <alignment horizontal="left" vertical="center" wrapText="true"/>
    </xf>
    <xf numFmtId="0" fontId="7" fillId="0" borderId="0" xfId="0" applyFont="true" applyFill="true" applyAlignment="true">
      <alignment horizontal="center" vertical="center"/>
    </xf>
    <xf numFmtId="0" fontId="1" fillId="0" borderId="0" xfId="0" applyFont="true" applyFill="true">
      <alignment vertical="center"/>
    </xf>
    <xf numFmtId="0" fontId="6" fillId="0" borderId="0" xfId="0" applyFont="true" applyFill="true" applyAlignment="true">
      <alignment horizontal="center" vertical="center"/>
    </xf>
    <xf numFmtId="0" fontId="1" fillId="0" borderId="0" xfId="0" applyFont="true" applyFill="true" applyAlignment="true">
      <alignment horizontal="left" vertical="center"/>
    </xf>
    <xf numFmtId="0" fontId="8" fillId="0" borderId="0" xfId="0" applyFont="true" applyFill="true" applyAlignment="true">
      <alignment horizontal="left" vertical="center"/>
    </xf>
    <xf numFmtId="0" fontId="9" fillId="0" borderId="0" xfId="0" applyFont="true" applyFill="true" applyAlignment="true">
      <alignment horizontal="center" vertical="center" wrapText="true"/>
    </xf>
    <xf numFmtId="0" fontId="10" fillId="0" borderId="0" xfId="0" applyFont="true" applyFill="true" applyAlignment="true">
      <alignment horizontal="right" vertical="center" wrapText="true"/>
    </xf>
    <xf numFmtId="0" fontId="2" fillId="0" borderId="1" xfId="1" applyFont="true" applyFill="true" applyBorder="true" applyAlignment="true">
      <alignment horizontal="center" vertical="center" wrapText="true"/>
    </xf>
    <xf numFmtId="0" fontId="3" fillId="0" borderId="2" xfId="0" applyNumberFormat="true" applyFont="true" applyFill="true" applyBorder="true" applyAlignment="true">
      <alignment horizontal="center" vertical="center" wrapText="true"/>
    </xf>
    <xf numFmtId="0" fontId="3" fillId="0" borderId="3" xfId="0" applyNumberFormat="true" applyFont="true" applyFill="true" applyBorder="true" applyAlignment="true">
      <alignment horizontal="center" vertical="center" wrapText="true"/>
    </xf>
    <xf numFmtId="0" fontId="3" fillId="0" borderId="4" xfId="0" applyNumberFormat="true" applyFont="true" applyFill="true" applyBorder="true" applyAlignment="true">
      <alignment horizontal="center" vertical="center" wrapText="true"/>
    </xf>
    <xf numFmtId="0" fontId="3" fillId="0" borderId="1" xfId="0" applyNumberFormat="true" applyFont="true" applyFill="true" applyBorder="true" applyAlignment="true">
      <alignment horizontal="center" vertical="center" wrapText="true"/>
    </xf>
    <xf numFmtId="0" fontId="4" fillId="0" borderId="1" xfId="0" applyNumberFormat="true" applyFont="true" applyFill="true" applyBorder="true" applyAlignment="true">
      <alignment horizontal="center" vertical="center" wrapText="true"/>
    </xf>
    <xf numFmtId="0" fontId="2" fillId="0" borderId="1" xfId="0" applyNumberFormat="true" applyFont="true" applyFill="true" applyBorder="true" applyAlignment="true">
      <alignment horizontal="center" vertical="center" wrapText="true"/>
    </xf>
    <xf numFmtId="0" fontId="5" fillId="0" borderId="1" xfId="4" applyFont="true" applyFill="true" applyBorder="true" applyAlignment="true">
      <alignment horizontal="center" vertical="center" wrapText="true"/>
    </xf>
    <xf numFmtId="0" fontId="5" fillId="0" borderId="1" xfId="1" applyFont="true" applyFill="true" applyBorder="true" applyAlignment="true">
      <alignment horizontal="left" vertical="center" wrapText="true"/>
    </xf>
    <xf numFmtId="0" fontId="5"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xf>
    <xf numFmtId="0" fontId="5" fillId="0" borderId="1" xfId="1" applyFont="true" applyFill="true" applyBorder="true" applyAlignment="true">
      <alignment horizontal="center" vertical="center" wrapText="true"/>
    </xf>
    <xf numFmtId="0" fontId="2" fillId="0" borderId="1" xfId="0" applyFont="true" applyFill="true" applyBorder="true" applyAlignment="true">
      <alignment horizontal="center" vertical="center"/>
    </xf>
    <xf numFmtId="0" fontId="5" fillId="0" borderId="1" xfId="0" applyFont="true" applyFill="true" applyBorder="true" applyAlignment="true">
      <alignment horizontal="left" vertical="center" wrapText="true"/>
    </xf>
    <xf numFmtId="0" fontId="5" fillId="0" borderId="1" xfId="0" applyNumberFormat="true" applyFont="true" applyFill="true" applyBorder="true" applyAlignment="true">
      <alignment horizontal="center" vertical="center" wrapText="true"/>
    </xf>
    <xf numFmtId="0" fontId="5" fillId="0" borderId="1" xfId="4" applyFont="true" applyFill="true" applyBorder="true" applyAlignment="true">
      <alignment horizontal="left" vertical="center" wrapText="true"/>
    </xf>
    <xf numFmtId="0" fontId="5" fillId="0" borderId="1" xfId="0" applyNumberFormat="true" applyFont="true" applyFill="true" applyBorder="true" applyAlignment="true">
      <alignment horizontal="left" vertical="center" wrapText="true"/>
    </xf>
    <xf numFmtId="0" fontId="11" fillId="0" borderId="1" xfId="4" applyFont="true" applyFill="true" applyBorder="true" applyAlignment="true">
      <alignment horizontal="left" vertical="center" wrapText="true"/>
    </xf>
    <xf numFmtId="0" fontId="11" fillId="0" borderId="1" xfId="4" applyFont="true" applyFill="true" applyBorder="true" applyAlignment="true">
      <alignment horizontal="center" vertical="center" wrapText="true"/>
    </xf>
    <xf numFmtId="0" fontId="4" fillId="0" borderId="1" xfId="0" applyFont="true" applyFill="true" applyBorder="true" applyAlignment="true">
      <alignment horizontal="center" vertical="center"/>
    </xf>
    <xf numFmtId="0" fontId="2" fillId="0" borderId="2" xfId="0" applyNumberFormat="true" applyFont="true" applyFill="true" applyBorder="true" applyAlignment="true">
      <alignment horizontal="center" vertical="center" wrapText="true"/>
    </xf>
    <xf numFmtId="0" fontId="2" fillId="0" borderId="3" xfId="0" applyNumberFormat="true" applyFont="true" applyFill="true" applyBorder="true" applyAlignment="true">
      <alignment horizontal="center" vertical="center" wrapText="true"/>
    </xf>
    <xf numFmtId="0" fontId="2" fillId="0" borderId="4" xfId="0" applyNumberFormat="true" applyFont="true" applyFill="true" applyBorder="true" applyAlignment="true">
      <alignment horizontal="center" vertical="center" wrapText="true"/>
    </xf>
    <xf numFmtId="0" fontId="11" fillId="0" borderId="1" xfId="1" applyFont="true" applyFill="true" applyBorder="true" applyAlignment="true">
      <alignment horizontal="left" vertical="center" wrapText="true"/>
    </xf>
    <xf numFmtId="0" fontId="4" fillId="0" borderId="2" xfId="0" applyNumberFormat="true" applyFont="true" applyFill="true" applyBorder="true" applyAlignment="true">
      <alignment horizontal="center" vertical="center" wrapText="true"/>
    </xf>
    <xf numFmtId="0" fontId="4" fillId="0" borderId="3" xfId="0" applyNumberFormat="true" applyFont="true" applyFill="true" applyBorder="true" applyAlignment="true">
      <alignment horizontal="center" vertical="center" wrapText="true"/>
    </xf>
    <xf numFmtId="0" fontId="4" fillId="0" borderId="4" xfId="0" applyNumberFormat="true" applyFont="true" applyFill="true" applyBorder="true" applyAlignment="true">
      <alignment horizontal="center" vertical="center" wrapText="true"/>
    </xf>
    <xf numFmtId="0" fontId="2" fillId="0" borderId="5" xfId="1" applyFont="true" applyFill="true" applyBorder="true" applyAlignment="true">
      <alignment horizontal="center" vertical="center" wrapText="true"/>
    </xf>
    <xf numFmtId="0" fontId="2" fillId="0" borderId="6" xfId="1" applyFont="true" applyFill="true" applyBorder="true" applyAlignment="true">
      <alignment horizontal="center" vertical="center" wrapText="true"/>
    </xf>
    <xf numFmtId="0" fontId="11" fillId="0" borderId="1" xfId="0" applyFont="true" applyFill="true" applyBorder="true" applyAlignment="true">
      <alignment horizontal="center" vertical="center" wrapText="true"/>
    </xf>
    <xf numFmtId="0" fontId="1" fillId="0" borderId="1" xfId="0" applyFont="true" applyFill="true" applyBorder="true" applyAlignment="true">
      <alignment horizontal="center" vertical="center"/>
    </xf>
    <xf numFmtId="0" fontId="11" fillId="2" borderId="1" xfId="0" applyNumberFormat="true" applyFont="true" applyFill="true" applyBorder="true" applyAlignment="true">
      <alignment horizontal="center" vertical="center" wrapText="true"/>
    </xf>
    <xf numFmtId="0" fontId="7" fillId="0" borderId="1" xfId="0" applyFont="true" applyFill="true" applyBorder="true" applyAlignment="true">
      <alignment horizontal="center" vertical="center"/>
    </xf>
    <xf numFmtId="0" fontId="11" fillId="0" borderId="1" xfId="0" applyNumberFormat="true" applyFont="true" applyFill="true" applyBorder="true" applyAlignment="true">
      <alignment horizontal="center" vertical="center" wrapText="true"/>
    </xf>
    <xf numFmtId="0" fontId="11" fillId="0" borderId="1" xfId="1" applyFont="true" applyFill="true" applyBorder="true" applyAlignment="true">
      <alignment horizontal="center" vertical="center" wrapText="true"/>
    </xf>
    <xf numFmtId="0" fontId="10" fillId="0" borderId="1" xfId="4" applyFont="true" applyFill="true" applyBorder="true" applyAlignment="true">
      <alignment horizontal="center" vertical="center" wrapText="true"/>
    </xf>
    <xf numFmtId="0" fontId="10" fillId="0" borderId="1" xfId="0" applyNumberFormat="true" applyFont="true" applyFill="true" applyBorder="true" applyAlignment="true">
      <alignment horizontal="center" vertical="center" wrapText="true"/>
    </xf>
    <xf numFmtId="0" fontId="11" fillId="0" borderId="1" xfId="0" applyFont="true" applyFill="true" applyBorder="true" applyAlignment="true">
      <alignment horizontal="center" vertical="center"/>
    </xf>
    <xf numFmtId="176" fontId="5" fillId="0" borderId="1" xfId="0" applyNumberFormat="true" applyFont="true" applyFill="true" applyBorder="true" applyAlignment="true">
      <alignment horizontal="center" vertical="center" wrapText="true"/>
    </xf>
    <xf numFmtId="0" fontId="11" fillId="0" borderId="1" xfId="0" applyNumberFormat="true" applyFont="true" applyFill="true" applyBorder="true" applyAlignment="true">
      <alignment horizontal="left" vertical="center" wrapText="true"/>
    </xf>
  </cellXfs>
  <cellStyles count="61">
    <cellStyle name="常规" xfId="0" builtinId="0"/>
    <cellStyle name="常规 2" xfId="1"/>
    <cellStyle name="常规 216" xfId="2"/>
    <cellStyle name="样式 1 45 7" xfId="3"/>
    <cellStyle name="常规 214" xfId="4"/>
    <cellStyle name="常规 2 67 12" xfId="5"/>
    <cellStyle name="常规 215_投资13号文件2017年政府投资项目表" xfId="6"/>
    <cellStyle name="e鯪9Y_x000b_ 3 76 8 3" xfId="7"/>
    <cellStyle name="常规 215" xfId="8"/>
    <cellStyle name="常规 132 3 3" xfId="9"/>
    <cellStyle name="e鯪9Y_x000b_ 3 46 2 2 2 2 2" xfId="10"/>
    <cellStyle name="_ET_STYLE_NoName_00_ 39 5" xfId="11"/>
    <cellStyle name="60% - 强调文字颜色 6" xfId="12" builtinId="52"/>
    <cellStyle name="20% - 强调文字颜色 6" xfId="13" builtinId="50"/>
    <cellStyle name="输出" xfId="14" builtinId="21"/>
    <cellStyle name="检查单元格" xfId="15" builtinId="23"/>
    <cellStyle name="差" xfId="16" builtinId="27"/>
    <cellStyle name="标题 1" xfId="17" builtinId="16"/>
    <cellStyle name="解释性文本" xfId="18" builtinId="53"/>
    <cellStyle name="标题 2" xfId="19" builtinId="17"/>
    <cellStyle name="40% - 强调文字颜色 5" xfId="20" builtinId="47"/>
    <cellStyle name="千位分隔[0]" xfId="21" builtinId="6"/>
    <cellStyle name="40% - 强调文字颜色 6" xfId="22" builtinId="51"/>
    <cellStyle name="超链接" xfId="23" builtinId="8"/>
    <cellStyle name="强调文字颜色 5" xfId="24" builtinId="45"/>
    <cellStyle name="标题 3" xfId="25" builtinId="18"/>
    <cellStyle name="汇总" xfId="26" builtinId="25"/>
    <cellStyle name="20% - 强调文字颜色 1" xfId="27" builtinId="30"/>
    <cellStyle name="40% - 强调文字颜色 1" xfId="28" builtinId="31"/>
    <cellStyle name="强调文字颜色 6" xfId="29" builtinId="49"/>
    <cellStyle name="千位分隔" xfId="30" builtinId="3"/>
    <cellStyle name="标题" xfId="31" builtinId="15"/>
    <cellStyle name="已访问的超链接" xfId="32" builtinId="9"/>
    <cellStyle name="40% - 强调文字颜色 4" xfId="33" builtinId="43"/>
    <cellStyle name="_ET_STYLE_NoName_00_ 67 7 3" xfId="34"/>
    <cellStyle name="链接单元格" xfId="35" builtinId="24"/>
    <cellStyle name="标题 4" xfId="36" builtinId="19"/>
    <cellStyle name="20% - 强调文字颜色 2" xfId="37" builtinId="34"/>
    <cellStyle name="货币[0]" xfId="38" builtinId="7"/>
    <cellStyle name="警告文本" xfId="39" builtinId="11"/>
    <cellStyle name="40% - 强调文字颜色 2" xfId="40" builtinId="35"/>
    <cellStyle name="注释" xfId="41" builtinId="10"/>
    <cellStyle name="60% - 强调文字颜色 3" xfId="42" builtinId="40"/>
    <cellStyle name="好" xfId="43" builtinId="26"/>
    <cellStyle name="20% - 强调文字颜色 5" xfId="44" builtinId="46"/>
    <cellStyle name="适中" xfId="45" builtinId="28"/>
    <cellStyle name="计算" xfId="46" builtinId="22"/>
    <cellStyle name="强调文字颜色 1" xfId="47" builtinId="29"/>
    <cellStyle name="60% - 强调文字颜色 4" xfId="48" builtinId="44"/>
    <cellStyle name="60% - 强调文字颜色 1" xfId="49" builtinId="32"/>
    <cellStyle name="强调文字颜色 2" xfId="50" builtinId="33"/>
    <cellStyle name="60% - 强调文字颜色 5" xfId="51" builtinId="48"/>
    <cellStyle name="百分比" xfId="52" builtinId="5"/>
    <cellStyle name="60% - 强调文字颜色 2" xfId="53" builtinId="36"/>
    <cellStyle name="货币" xfId="54" builtinId="4"/>
    <cellStyle name="强调文字颜色 3" xfId="55" builtinId="37"/>
    <cellStyle name="20% - 强调文字颜色 3" xfId="56" builtinId="38"/>
    <cellStyle name="输入" xfId="57" builtinId="20"/>
    <cellStyle name="40% - 强调文字颜色 3" xfId="58" builtinId="39"/>
    <cellStyle name="强调文字颜色 4" xfId="59" builtinId="41"/>
    <cellStyle name="20% - 强调文字颜色 4" xfId="60" builtinId="42"/>
  </cellStyles>
  <tableStyles count="0" defaultTableStyle="TableStyleMedium9"/>
  <colors>
    <mruColors>
      <color rgb="0092D050"/>
      <color rgb="00FFF2CC"/>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0"/>
  <sheetViews>
    <sheetView tabSelected="1" zoomScale="80" zoomScaleNormal="80" workbookViewId="0">
      <pane ySplit="5" topLeftCell="A31" activePane="bottomLeft" state="frozen"/>
      <selection/>
      <selection pane="bottomLeft" activeCell="U23" sqref="U23"/>
    </sheetView>
  </sheetViews>
  <sheetFormatPr defaultColWidth="9" defaultRowHeight="18"/>
  <cols>
    <col min="1" max="1" width="6.62857142857143" style="13" customWidth="true"/>
    <col min="2" max="2" width="20.8857142857143" style="14" customWidth="true"/>
    <col min="3" max="3" width="16.8190476190476" style="14" customWidth="true"/>
    <col min="4" max="4" width="69.6285714285714" style="14" customWidth="true"/>
    <col min="5" max="5" width="13.8285714285714" style="7" customWidth="true"/>
    <col min="6" max="6" width="10.6095238095238" style="7" customWidth="true"/>
    <col min="7" max="8" width="12.2380952380952" style="7" customWidth="true"/>
    <col min="9" max="9" width="31.4285714285714" style="13" customWidth="true"/>
    <col min="10" max="10" width="11.7904761904762" style="7" customWidth="true"/>
    <col min="11" max="14" width="9.38095238095238" style="7" customWidth="true"/>
    <col min="15" max="15" width="13.4666666666667" style="7" customWidth="true"/>
    <col min="16" max="16" width="9" style="6" customWidth="true"/>
    <col min="17" max="17" width="9" style="6" hidden="true" customWidth="true"/>
    <col min="18" max="16369" width="9" style="6" customWidth="true"/>
    <col min="16370" max="16384" width="9" style="6"/>
  </cols>
  <sheetData>
    <row r="1" ht="41.1" customHeight="true" spans="1:2">
      <c r="A1" s="15"/>
      <c r="B1" s="15"/>
    </row>
    <row r="2" s="1" customFormat="true" ht="65.1" customHeight="true" spans="1:15">
      <c r="A2" s="16" t="s">
        <v>0</v>
      </c>
      <c r="B2" s="16"/>
      <c r="C2" s="16"/>
      <c r="D2" s="16"/>
      <c r="E2" s="16"/>
      <c r="F2" s="16"/>
      <c r="G2" s="16"/>
      <c r="H2" s="16"/>
      <c r="I2" s="16"/>
      <c r="J2" s="16"/>
      <c r="K2" s="16"/>
      <c r="L2" s="16"/>
      <c r="M2" s="16"/>
      <c r="N2" s="16"/>
      <c r="O2" s="16"/>
    </row>
    <row r="3" s="1" customFormat="true" ht="30" customHeight="true" spans="1:15">
      <c r="A3" s="17" t="s">
        <v>1</v>
      </c>
      <c r="B3" s="17"/>
      <c r="C3" s="17"/>
      <c r="D3" s="17"/>
      <c r="E3" s="17"/>
      <c r="F3" s="17"/>
      <c r="G3" s="17"/>
      <c r="H3" s="17"/>
      <c r="I3" s="17"/>
      <c r="J3" s="17"/>
      <c r="K3" s="17"/>
      <c r="L3" s="17"/>
      <c r="M3" s="17"/>
      <c r="N3" s="17"/>
      <c r="O3" s="17"/>
    </row>
    <row r="4" s="2" customFormat="true" ht="25" customHeight="true" spans="1:15">
      <c r="A4" s="18" t="s">
        <v>2</v>
      </c>
      <c r="B4" s="18" t="s">
        <v>3</v>
      </c>
      <c r="C4" s="18" t="s">
        <v>4</v>
      </c>
      <c r="D4" s="18" t="s">
        <v>5</v>
      </c>
      <c r="E4" s="45" t="s">
        <v>6</v>
      </c>
      <c r="F4" s="18" t="s">
        <v>7</v>
      </c>
      <c r="G4" s="18" t="s">
        <v>8</v>
      </c>
      <c r="H4" s="18" t="s">
        <v>9</v>
      </c>
      <c r="I4" s="18" t="s">
        <v>10</v>
      </c>
      <c r="J4" s="18" t="s">
        <v>11</v>
      </c>
      <c r="K4" s="18" t="s">
        <v>12</v>
      </c>
      <c r="L4" s="18"/>
      <c r="M4" s="18"/>
      <c r="N4" s="18"/>
      <c r="O4" s="18"/>
    </row>
    <row r="5" s="2" customFormat="true" ht="55" customHeight="true" spans="1:15">
      <c r="A5" s="18"/>
      <c r="B5" s="18"/>
      <c r="C5" s="18"/>
      <c r="D5" s="18"/>
      <c r="E5" s="46"/>
      <c r="F5" s="18"/>
      <c r="G5" s="18"/>
      <c r="H5" s="18"/>
      <c r="I5" s="18"/>
      <c r="J5" s="18"/>
      <c r="K5" s="18" t="s">
        <v>13</v>
      </c>
      <c r="L5" s="18" t="s">
        <v>14</v>
      </c>
      <c r="M5" s="18" t="s">
        <v>15</v>
      </c>
      <c r="N5" s="18" t="s">
        <v>16</v>
      </c>
      <c r="O5" s="18" t="s">
        <v>17</v>
      </c>
    </row>
    <row r="6" s="3" customFormat="true" ht="50" customHeight="true" spans="1:15">
      <c r="A6" s="19" t="s">
        <v>18</v>
      </c>
      <c r="B6" s="20"/>
      <c r="C6" s="21"/>
      <c r="D6" s="22" t="s">
        <v>19</v>
      </c>
      <c r="E6" s="22"/>
      <c r="F6" s="22"/>
      <c r="G6" s="22">
        <f t="shared" ref="G6:O6" si="0">G7+G34+G27</f>
        <v>443786.76</v>
      </c>
      <c r="H6" s="22">
        <f t="shared" si="0"/>
        <v>171814.9</v>
      </c>
      <c r="I6" s="22"/>
      <c r="J6" s="22">
        <f t="shared" si="0"/>
        <v>118239</v>
      </c>
      <c r="K6" s="22">
        <f t="shared" si="0"/>
        <v>1115</v>
      </c>
      <c r="L6" s="22">
        <f t="shared" si="0"/>
        <v>56950</v>
      </c>
      <c r="M6" s="22">
        <f t="shared" si="0"/>
        <v>20300</v>
      </c>
      <c r="N6" s="22">
        <f t="shared" si="0"/>
        <v>407</v>
      </c>
      <c r="O6" s="22">
        <f t="shared" si="0"/>
        <v>39467</v>
      </c>
    </row>
    <row r="7" s="4" customFormat="true" ht="45" customHeight="true" spans="1:15">
      <c r="A7" s="23" t="s">
        <v>20</v>
      </c>
      <c r="B7" s="23"/>
      <c r="C7" s="23"/>
      <c r="D7" s="23" t="s">
        <v>21</v>
      </c>
      <c r="E7" s="23"/>
      <c r="F7" s="23"/>
      <c r="G7" s="23">
        <f t="shared" ref="G7:O7" si="1">G8+G12+G16+G21+G24</f>
        <v>286519.76</v>
      </c>
      <c r="H7" s="23">
        <f t="shared" si="1"/>
        <v>87776.9</v>
      </c>
      <c r="I7" s="23"/>
      <c r="J7" s="23">
        <f t="shared" si="1"/>
        <v>70338</v>
      </c>
      <c r="K7" s="23">
        <f t="shared" si="1"/>
        <v>995</v>
      </c>
      <c r="L7" s="23">
        <f t="shared" si="1"/>
        <v>42721</v>
      </c>
      <c r="M7" s="23">
        <f t="shared" si="1"/>
        <v>18500</v>
      </c>
      <c r="N7" s="23">
        <f t="shared" si="1"/>
        <v>407</v>
      </c>
      <c r="O7" s="23">
        <f t="shared" si="1"/>
        <v>7715</v>
      </c>
    </row>
    <row r="8" s="2" customFormat="true" ht="40" customHeight="true" spans="1:15">
      <c r="A8" s="24" t="s">
        <v>22</v>
      </c>
      <c r="B8" s="24"/>
      <c r="C8" s="24"/>
      <c r="D8" s="24" t="s">
        <v>23</v>
      </c>
      <c r="E8" s="24"/>
      <c r="F8" s="24"/>
      <c r="G8" s="24">
        <f>SUM(G9:G11)</f>
        <v>86923</v>
      </c>
      <c r="H8" s="24">
        <f t="shared" ref="H8:O8" si="2">SUM(H9:H11)</f>
        <v>13200</v>
      </c>
      <c r="I8" s="24"/>
      <c r="J8" s="24">
        <f t="shared" si="2"/>
        <v>42200</v>
      </c>
      <c r="K8" s="24">
        <f t="shared" si="2"/>
        <v>0</v>
      </c>
      <c r="L8" s="24">
        <f t="shared" si="2"/>
        <v>36000</v>
      </c>
      <c r="M8" s="24">
        <f t="shared" si="2"/>
        <v>0</v>
      </c>
      <c r="N8" s="24">
        <f t="shared" si="2"/>
        <v>0</v>
      </c>
      <c r="O8" s="24">
        <f t="shared" si="2"/>
        <v>6200</v>
      </c>
    </row>
    <row r="9" s="5" customFormat="true" ht="346" customHeight="true" spans="1:15">
      <c r="A9" s="25">
        <v>1</v>
      </c>
      <c r="B9" s="26" t="s">
        <v>24</v>
      </c>
      <c r="C9" s="27" t="s">
        <v>25</v>
      </c>
      <c r="D9" s="26" t="s">
        <v>26</v>
      </c>
      <c r="E9" s="36" t="s">
        <v>27</v>
      </c>
      <c r="F9" s="47" t="s">
        <v>28</v>
      </c>
      <c r="G9" s="29">
        <v>68100</v>
      </c>
      <c r="H9" s="29">
        <v>2000</v>
      </c>
      <c r="I9" s="26" t="s">
        <v>29</v>
      </c>
      <c r="J9" s="29">
        <v>36000</v>
      </c>
      <c r="K9" s="29"/>
      <c r="L9" s="29">
        <v>36000</v>
      </c>
      <c r="M9" s="29"/>
      <c r="N9" s="29"/>
      <c r="O9" s="29"/>
    </row>
    <row r="10" s="6" customFormat="true" ht="139" customHeight="true" spans="1:17">
      <c r="A10" s="28">
        <v>2</v>
      </c>
      <c r="B10" s="26" t="s">
        <v>30</v>
      </c>
      <c r="C10" s="29" t="s">
        <v>31</v>
      </c>
      <c r="D10" s="26" t="s">
        <v>32</v>
      </c>
      <c r="E10" s="29" t="s">
        <v>33</v>
      </c>
      <c r="F10" s="29" t="s">
        <v>34</v>
      </c>
      <c r="G10" s="29">
        <v>9000</v>
      </c>
      <c r="H10" s="29">
        <v>4000</v>
      </c>
      <c r="I10" s="26" t="s">
        <v>35</v>
      </c>
      <c r="J10" s="29">
        <v>5000</v>
      </c>
      <c r="K10" s="29"/>
      <c r="L10" s="29"/>
      <c r="M10" s="29"/>
      <c r="N10" s="29"/>
      <c r="O10" s="29">
        <v>5000</v>
      </c>
      <c r="Q10" s="6" t="s">
        <v>36</v>
      </c>
    </row>
    <row r="11" s="6" customFormat="true" ht="117" customHeight="true" spans="1:17">
      <c r="A11" s="25">
        <v>3</v>
      </c>
      <c r="B11" s="26" t="s">
        <v>37</v>
      </c>
      <c r="C11" s="29" t="s">
        <v>38</v>
      </c>
      <c r="D11" s="26" t="s">
        <v>39</v>
      </c>
      <c r="E11" s="29" t="s">
        <v>40</v>
      </c>
      <c r="F11" s="29" t="s">
        <v>41</v>
      </c>
      <c r="G11" s="29">
        <v>9823</v>
      </c>
      <c r="H11" s="29">
        <v>7200</v>
      </c>
      <c r="I11" s="26" t="s">
        <v>42</v>
      </c>
      <c r="J11" s="29">
        <v>1200</v>
      </c>
      <c r="K11" s="29"/>
      <c r="L11" s="29"/>
      <c r="M11" s="29"/>
      <c r="N11" s="29"/>
      <c r="O11" s="29">
        <v>1200</v>
      </c>
      <c r="Q11" s="6" t="s">
        <v>36</v>
      </c>
    </row>
    <row r="12" s="7" customFormat="true" ht="40" customHeight="true" spans="1:15">
      <c r="A12" s="24" t="s">
        <v>43</v>
      </c>
      <c r="B12" s="24"/>
      <c r="C12" s="24"/>
      <c r="D12" s="30" t="s">
        <v>23</v>
      </c>
      <c r="E12" s="48"/>
      <c r="F12" s="48"/>
      <c r="G12" s="30">
        <f t="shared" ref="G12:O12" si="3">SUM(G13:G15)</f>
        <v>33360</v>
      </c>
      <c r="H12" s="30">
        <f t="shared" si="3"/>
        <v>18493</v>
      </c>
      <c r="I12" s="30"/>
      <c r="J12" s="30">
        <f t="shared" si="3"/>
        <v>6565</v>
      </c>
      <c r="K12" s="30">
        <f t="shared" si="3"/>
        <v>0</v>
      </c>
      <c r="L12" s="30">
        <f t="shared" si="3"/>
        <v>5500</v>
      </c>
      <c r="M12" s="30">
        <f t="shared" si="3"/>
        <v>0</v>
      </c>
      <c r="N12" s="30">
        <f t="shared" si="3"/>
        <v>0</v>
      </c>
      <c r="O12" s="30">
        <f t="shared" si="3"/>
        <v>1065</v>
      </c>
    </row>
    <row r="13" ht="86.25" spans="1:17">
      <c r="A13" s="28">
        <v>4</v>
      </c>
      <c r="B13" s="26" t="s">
        <v>44</v>
      </c>
      <c r="C13" s="25" t="s">
        <v>45</v>
      </c>
      <c r="D13" s="26" t="s">
        <v>46</v>
      </c>
      <c r="E13" s="29" t="s">
        <v>47</v>
      </c>
      <c r="F13" s="29" t="s">
        <v>48</v>
      </c>
      <c r="G13" s="29">
        <v>27695</v>
      </c>
      <c r="H13" s="29">
        <v>15708</v>
      </c>
      <c r="I13" s="29" t="s">
        <v>49</v>
      </c>
      <c r="J13" s="29">
        <v>3685</v>
      </c>
      <c r="K13" s="27"/>
      <c r="L13" s="29">
        <v>3115</v>
      </c>
      <c r="M13" s="29"/>
      <c r="N13" s="29"/>
      <c r="O13" s="29">
        <v>570</v>
      </c>
      <c r="Q13" s="6" t="s">
        <v>36</v>
      </c>
    </row>
    <row r="14" ht="141" customHeight="true" spans="1:17">
      <c r="A14" s="28">
        <v>5</v>
      </c>
      <c r="B14" s="26" t="s">
        <v>50</v>
      </c>
      <c r="C14" s="25" t="s">
        <v>45</v>
      </c>
      <c r="D14" s="26" t="s">
        <v>51</v>
      </c>
      <c r="E14" s="29" t="s">
        <v>52</v>
      </c>
      <c r="F14" s="27" t="s">
        <v>34</v>
      </c>
      <c r="G14" s="29">
        <v>3145</v>
      </c>
      <c r="H14" s="29">
        <v>944</v>
      </c>
      <c r="I14" s="29" t="s">
        <v>49</v>
      </c>
      <c r="J14" s="29">
        <v>2201</v>
      </c>
      <c r="K14" s="27"/>
      <c r="L14" s="29">
        <v>2201</v>
      </c>
      <c r="M14" s="29"/>
      <c r="N14" s="29"/>
      <c r="O14" s="29"/>
      <c r="Q14" s="6" t="s">
        <v>36</v>
      </c>
    </row>
    <row r="15" ht="161" customHeight="true" spans="1:17">
      <c r="A15" s="28">
        <v>6</v>
      </c>
      <c r="B15" s="26" t="s">
        <v>53</v>
      </c>
      <c r="C15" s="25" t="s">
        <v>45</v>
      </c>
      <c r="D15" s="31" t="s">
        <v>54</v>
      </c>
      <c r="E15" s="27" t="s">
        <v>55</v>
      </c>
      <c r="F15" s="27" t="s">
        <v>34</v>
      </c>
      <c r="G15" s="29">
        <v>2520</v>
      </c>
      <c r="H15" s="29">
        <v>1841</v>
      </c>
      <c r="I15" s="29" t="s">
        <v>49</v>
      </c>
      <c r="J15" s="29">
        <v>679</v>
      </c>
      <c r="K15" s="27"/>
      <c r="L15" s="29">
        <v>184</v>
      </c>
      <c r="M15" s="29"/>
      <c r="N15" s="29"/>
      <c r="O15" s="29">
        <v>495</v>
      </c>
      <c r="Q15" s="6" t="s">
        <v>36</v>
      </c>
    </row>
    <row r="16" s="7" customFormat="true" ht="40" customHeight="true" spans="1:15">
      <c r="A16" s="24" t="s">
        <v>56</v>
      </c>
      <c r="B16" s="24"/>
      <c r="C16" s="24"/>
      <c r="D16" s="30" t="s">
        <v>57</v>
      </c>
      <c r="E16" s="30"/>
      <c r="F16" s="30"/>
      <c r="G16" s="30">
        <f t="shared" ref="G16:O16" si="4">SUM(G17:G20)</f>
        <v>158381</v>
      </c>
      <c r="H16" s="30">
        <f t="shared" si="4"/>
        <v>50814</v>
      </c>
      <c r="I16" s="30"/>
      <c r="J16" s="30">
        <f t="shared" si="4"/>
        <v>20400</v>
      </c>
      <c r="K16" s="30">
        <f t="shared" si="4"/>
        <v>679</v>
      </c>
      <c r="L16" s="30">
        <f t="shared" si="4"/>
        <v>1221</v>
      </c>
      <c r="M16" s="30">
        <f t="shared" si="4"/>
        <v>18500</v>
      </c>
      <c r="N16" s="30">
        <f t="shared" si="4"/>
        <v>0</v>
      </c>
      <c r="O16" s="30">
        <f t="shared" si="4"/>
        <v>0</v>
      </c>
    </row>
    <row r="17" s="8" customFormat="true" ht="88" customHeight="true" spans="1:17">
      <c r="A17" s="32">
        <v>7</v>
      </c>
      <c r="B17" s="32" t="s">
        <v>58</v>
      </c>
      <c r="C17" s="32" t="s">
        <v>59</v>
      </c>
      <c r="D17" s="33" t="s">
        <v>60</v>
      </c>
      <c r="E17" s="27" t="s">
        <v>27</v>
      </c>
      <c r="F17" s="27" t="s">
        <v>34</v>
      </c>
      <c r="G17" s="27">
        <v>2400</v>
      </c>
      <c r="H17" s="27">
        <v>500</v>
      </c>
      <c r="I17" s="31" t="s">
        <v>61</v>
      </c>
      <c r="J17" s="27">
        <v>1900</v>
      </c>
      <c r="K17" s="27">
        <v>679</v>
      </c>
      <c r="L17" s="27">
        <v>1221</v>
      </c>
      <c r="M17" s="27"/>
      <c r="N17" s="27"/>
      <c r="O17" s="27"/>
      <c r="Q17" s="6" t="s">
        <v>36</v>
      </c>
    </row>
    <row r="18" ht="108" customHeight="true" spans="1:15">
      <c r="A18" s="32">
        <v>8</v>
      </c>
      <c r="B18" s="33" t="s">
        <v>62</v>
      </c>
      <c r="C18" s="25" t="s">
        <v>63</v>
      </c>
      <c r="D18" s="33" t="s">
        <v>64</v>
      </c>
      <c r="E18" s="25" t="s">
        <v>65</v>
      </c>
      <c r="F18" s="27" t="s">
        <v>66</v>
      </c>
      <c r="G18" s="27">
        <v>35000</v>
      </c>
      <c r="H18" s="32">
        <v>19915</v>
      </c>
      <c r="I18" s="34" t="s">
        <v>67</v>
      </c>
      <c r="J18" s="32">
        <v>8000</v>
      </c>
      <c r="K18" s="32"/>
      <c r="L18" s="32"/>
      <c r="M18" s="32">
        <v>8000</v>
      </c>
      <c r="N18" s="27"/>
      <c r="O18" s="32"/>
    </row>
    <row r="19" ht="148" customHeight="true" spans="1:15">
      <c r="A19" s="32">
        <v>9</v>
      </c>
      <c r="B19" s="34" t="s">
        <v>68</v>
      </c>
      <c r="C19" s="32" t="s">
        <v>69</v>
      </c>
      <c r="D19" s="34" t="s">
        <v>70</v>
      </c>
      <c r="E19" s="32" t="s">
        <v>69</v>
      </c>
      <c r="F19" s="32" t="s">
        <v>66</v>
      </c>
      <c r="G19" s="32">
        <v>12481</v>
      </c>
      <c r="H19" s="32">
        <v>2474</v>
      </c>
      <c r="I19" s="32" t="s">
        <v>71</v>
      </c>
      <c r="J19" s="32">
        <v>5500</v>
      </c>
      <c r="K19" s="32"/>
      <c r="L19" s="32"/>
      <c r="M19" s="32">
        <v>5500</v>
      </c>
      <c r="N19" s="32"/>
      <c r="O19" s="32"/>
    </row>
    <row r="20" s="9" customFormat="true" ht="75" customHeight="true" spans="1:15">
      <c r="A20" s="32">
        <v>10</v>
      </c>
      <c r="B20" s="33" t="s">
        <v>72</v>
      </c>
      <c r="C20" s="25" t="s">
        <v>73</v>
      </c>
      <c r="D20" s="33" t="s">
        <v>74</v>
      </c>
      <c r="E20" s="25" t="s">
        <v>75</v>
      </c>
      <c r="F20" s="27" t="s">
        <v>76</v>
      </c>
      <c r="G20" s="27">
        <v>108500</v>
      </c>
      <c r="H20" s="32">
        <v>27925</v>
      </c>
      <c r="I20" s="34" t="s">
        <v>77</v>
      </c>
      <c r="J20" s="32">
        <v>5000</v>
      </c>
      <c r="K20" s="56"/>
      <c r="L20" s="56"/>
      <c r="M20" s="32">
        <v>5000</v>
      </c>
      <c r="N20" s="27"/>
      <c r="O20" s="32"/>
    </row>
    <row r="21" s="7" customFormat="true" ht="40" customHeight="true" spans="1:15">
      <c r="A21" s="24" t="s">
        <v>78</v>
      </c>
      <c r="B21" s="24"/>
      <c r="C21" s="24"/>
      <c r="D21" s="30" t="s">
        <v>79</v>
      </c>
      <c r="E21" s="30"/>
      <c r="F21" s="30"/>
      <c r="G21" s="30">
        <f t="shared" ref="G21:O21" si="5">SUM(G22:G23)</f>
        <v>6000</v>
      </c>
      <c r="H21" s="30">
        <f t="shared" si="5"/>
        <v>4693</v>
      </c>
      <c r="I21" s="30"/>
      <c r="J21" s="30">
        <f t="shared" si="5"/>
        <v>507</v>
      </c>
      <c r="K21" s="30">
        <f t="shared" si="5"/>
        <v>100</v>
      </c>
      <c r="L21" s="30">
        <f t="shared" si="5"/>
        <v>0</v>
      </c>
      <c r="M21" s="30">
        <f t="shared" si="5"/>
        <v>0</v>
      </c>
      <c r="N21" s="30">
        <f t="shared" si="5"/>
        <v>407</v>
      </c>
      <c r="O21" s="30">
        <f t="shared" si="5"/>
        <v>0</v>
      </c>
    </row>
    <row r="22" s="10" customFormat="true" ht="51.75" spans="1:17">
      <c r="A22" s="27">
        <v>11</v>
      </c>
      <c r="B22" s="34" t="s">
        <v>80</v>
      </c>
      <c r="C22" s="32" t="s">
        <v>81</v>
      </c>
      <c r="D22" s="34" t="s">
        <v>82</v>
      </c>
      <c r="E22" s="32" t="s">
        <v>83</v>
      </c>
      <c r="F22" s="32" t="s">
        <v>41</v>
      </c>
      <c r="G22" s="32">
        <v>1000</v>
      </c>
      <c r="H22" s="32">
        <v>800</v>
      </c>
      <c r="I22" s="34" t="s">
        <v>84</v>
      </c>
      <c r="J22" s="32">
        <v>100</v>
      </c>
      <c r="K22" s="32">
        <v>100</v>
      </c>
      <c r="L22" s="32"/>
      <c r="M22" s="32"/>
      <c r="N22" s="32"/>
      <c r="O22" s="32"/>
      <c r="Q22" s="6" t="s">
        <v>36</v>
      </c>
    </row>
    <row r="23" s="10" customFormat="true" ht="60" customHeight="true" spans="1:15">
      <c r="A23" s="27">
        <v>12</v>
      </c>
      <c r="B23" s="34" t="s">
        <v>85</v>
      </c>
      <c r="C23" s="32" t="s">
        <v>86</v>
      </c>
      <c r="D23" s="34" t="s">
        <v>87</v>
      </c>
      <c r="E23" s="32" t="s">
        <v>83</v>
      </c>
      <c r="F23" s="32" t="s">
        <v>76</v>
      </c>
      <c r="G23" s="49">
        <v>5000</v>
      </c>
      <c r="H23" s="32">
        <v>3893</v>
      </c>
      <c r="I23" s="34" t="s">
        <v>88</v>
      </c>
      <c r="J23" s="32">
        <v>407</v>
      </c>
      <c r="K23" s="32"/>
      <c r="L23" s="32"/>
      <c r="M23" s="32"/>
      <c r="N23" s="32">
        <v>407</v>
      </c>
      <c r="O23" s="32"/>
    </row>
    <row r="24" s="7" customFormat="true" ht="40" customHeight="true" spans="1:15">
      <c r="A24" s="24" t="s">
        <v>89</v>
      </c>
      <c r="B24" s="24"/>
      <c r="C24" s="24"/>
      <c r="D24" s="30" t="s">
        <v>79</v>
      </c>
      <c r="E24" s="30"/>
      <c r="F24" s="30"/>
      <c r="G24" s="30">
        <f>SUM(G25:G26)</f>
        <v>1855.76</v>
      </c>
      <c r="H24" s="30">
        <f t="shared" ref="H24:O24" si="6">SUM(H25:H26)</f>
        <v>576.9</v>
      </c>
      <c r="I24" s="30"/>
      <c r="J24" s="30">
        <f t="shared" si="6"/>
        <v>666</v>
      </c>
      <c r="K24" s="30">
        <f t="shared" si="6"/>
        <v>216</v>
      </c>
      <c r="L24" s="30">
        <f t="shared" si="6"/>
        <v>0</v>
      </c>
      <c r="M24" s="30">
        <f t="shared" si="6"/>
        <v>0</v>
      </c>
      <c r="N24" s="30">
        <f t="shared" si="6"/>
        <v>0</v>
      </c>
      <c r="O24" s="30">
        <f t="shared" si="6"/>
        <v>450</v>
      </c>
    </row>
    <row r="25" ht="48" customHeight="true" spans="1:15">
      <c r="A25" s="28">
        <v>13</v>
      </c>
      <c r="B25" s="34" t="s">
        <v>90</v>
      </c>
      <c r="C25" s="32" t="s">
        <v>91</v>
      </c>
      <c r="D25" s="34" t="s">
        <v>92</v>
      </c>
      <c r="E25" s="32" t="s">
        <v>91</v>
      </c>
      <c r="F25" s="32" t="s">
        <v>93</v>
      </c>
      <c r="G25" s="32">
        <v>330</v>
      </c>
      <c r="H25" s="32">
        <v>66</v>
      </c>
      <c r="I25" s="34" t="s">
        <v>94</v>
      </c>
      <c r="J25" s="32">
        <v>66</v>
      </c>
      <c r="K25" s="32">
        <v>66</v>
      </c>
      <c r="L25" s="32"/>
      <c r="M25" s="32"/>
      <c r="N25" s="32"/>
      <c r="O25" s="32"/>
    </row>
    <row r="26" customFormat="true" ht="120" customHeight="true" spans="1:15">
      <c r="A26" s="27">
        <v>14</v>
      </c>
      <c r="B26" s="35" t="s">
        <v>95</v>
      </c>
      <c r="C26" s="36" t="s">
        <v>96</v>
      </c>
      <c r="D26" s="35" t="s">
        <v>97</v>
      </c>
      <c r="E26" s="36" t="s">
        <v>27</v>
      </c>
      <c r="F26" s="47" t="s">
        <v>66</v>
      </c>
      <c r="G26" s="47">
        <v>1525.76</v>
      </c>
      <c r="H26" s="32">
        <v>510.9</v>
      </c>
      <c r="I26" s="57" t="s">
        <v>98</v>
      </c>
      <c r="J26" s="51">
        <v>600</v>
      </c>
      <c r="K26" s="51">
        <v>150</v>
      </c>
      <c r="L26" s="56"/>
      <c r="M26" s="27"/>
      <c r="N26" s="27"/>
      <c r="O26" s="51">
        <v>450</v>
      </c>
    </row>
    <row r="27" s="11" customFormat="true" ht="45" customHeight="true" spans="1:15">
      <c r="A27" s="23" t="s">
        <v>99</v>
      </c>
      <c r="B27" s="23"/>
      <c r="C27" s="23"/>
      <c r="D27" s="37" t="s">
        <v>57</v>
      </c>
      <c r="E27" s="50"/>
      <c r="F27" s="50"/>
      <c r="G27" s="37">
        <f t="shared" ref="G27:O27" si="7">G29+G30+G33+G31</f>
        <v>30817</v>
      </c>
      <c r="H27" s="37">
        <f t="shared" si="7"/>
        <v>4097</v>
      </c>
      <c r="I27" s="37"/>
      <c r="J27" s="37">
        <f t="shared" si="7"/>
        <v>26217</v>
      </c>
      <c r="K27" s="37">
        <f t="shared" si="7"/>
        <v>120</v>
      </c>
      <c r="L27" s="37">
        <f t="shared" si="7"/>
        <v>12461</v>
      </c>
      <c r="M27" s="37">
        <f t="shared" si="7"/>
        <v>0</v>
      </c>
      <c r="N27" s="37">
        <f t="shared" si="7"/>
        <v>0</v>
      </c>
      <c r="O27" s="37">
        <f t="shared" si="7"/>
        <v>13636</v>
      </c>
    </row>
    <row r="28" s="7" customFormat="true" ht="40" customHeight="true" spans="1:15">
      <c r="A28" s="38" t="s">
        <v>22</v>
      </c>
      <c r="B28" s="39"/>
      <c r="C28" s="40"/>
      <c r="D28" s="30" t="s">
        <v>23</v>
      </c>
      <c r="E28" s="48"/>
      <c r="F28" s="48"/>
      <c r="G28" s="30">
        <f t="shared" ref="G28:O28" si="8">SUM(G29:G31)</f>
        <v>20817</v>
      </c>
      <c r="H28" s="30">
        <f t="shared" si="8"/>
        <v>2097</v>
      </c>
      <c r="I28" s="30"/>
      <c r="J28" s="30">
        <f t="shared" si="8"/>
        <v>18217</v>
      </c>
      <c r="K28" s="30">
        <f t="shared" si="8"/>
        <v>120</v>
      </c>
      <c r="L28" s="30">
        <f t="shared" si="8"/>
        <v>8461</v>
      </c>
      <c r="M28" s="30">
        <f t="shared" si="8"/>
        <v>0</v>
      </c>
      <c r="N28" s="30">
        <f t="shared" si="8"/>
        <v>0</v>
      </c>
      <c r="O28" s="30">
        <f t="shared" si="8"/>
        <v>9636</v>
      </c>
    </row>
    <row r="29" s="6" customFormat="true" ht="141" customHeight="true" spans="1:17">
      <c r="A29" s="28">
        <v>15</v>
      </c>
      <c r="B29" s="41" t="s">
        <v>100</v>
      </c>
      <c r="C29" s="36" t="s">
        <v>101</v>
      </c>
      <c r="D29" s="41" t="s">
        <v>102</v>
      </c>
      <c r="E29" s="36" t="s">
        <v>103</v>
      </c>
      <c r="F29" s="51" t="s">
        <v>34</v>
      </c>
      <c r="G29" s="52">
        <v>5017</v>
      </c>
      <c r="H29" s="52">
        <v>1017</v>
      </c>
      <c r="I29" s="51" t="s">
        <v>104</v>
      </c>
      <c r="J29" s="52">
        <v>3497</v>
      </c>
      <c r="K29" s="52"/>
      <c r="L29" s="52">
        <v>1741</v>
      </c>
      <c r="M29" s="52"/>
      <c r="N29" s="52"/>
      <c r="O29" s="52">
        <v>1756</v>
      </c>
      <c r="Q29" s="6" t="s">
        <v>36</v>
      </c>
    </row>
    <row r="30" s="6" customFormat="true" ht="181" customHeight="true" spans="1:17">
      <c r="A30" s="28">
        <v>16</v>
      </c>
      <c r="B30" s="41" t="s">
        <v>105</v>
      </c>
      <c r="C30" s="36" t="s">
        <v>101</v>
      </c>
      <c r="D30" s="41" t="s">
        <v>106</v>
      </c>
      <c r="E30" s="36" t="s">
        <v>103</v>
      </c>
      <c r="F30" s="51" t="s">
        <v>34</v>
      </c>
      <c r="G30" s="52">
        <v>15500</v>
      </c>
      <c r="H30" s="52">
        <v>1000</v>
      </c>
      <c r="I30" s="51" t="s">
        <v>104</v>
      </c>
      <c r="J30" s="52">
        <v>14500</v>
      </c>
      <c r="K30" s="52"/>
      <c r="L30" s="52">
        <v>6620</v>
      </c>
      <c r="M30" s="52"/>
      <c r="N30" s="52"/>
      <c r="O30" s="52">
        <v>7880</v>
      </c>
      <c r="Q30" s="6" t="s">
        <v>36</v>
      </c>
    </row>
    <row r="31" s="6" customFormat="true" ht="166" customHeight="true" spans="1:17">
      <c r="A31" s="28">
        <v>17</v>
      </c>
      <c r="B31" s="26" t="s">
        <v>107</v>
      </c>
      <c r="C31" s="36" t="s">
        <v>101</v>
      </c>
      <c r="D31" s="41" t="s">
        <v>108</v>
      </c>
      <c r="E31" s="36" t="s">
        <v>103</v>
      </c>
      <c r="F31" s="51" t="s">
        <v>34</v>
      </c>
      <c r="G31" s="29">
        <v>300</v>
      </c>
      <c r="H31" s="29">
        <v>80</v>
      </c>
      <c r="I31" s="51" t="s">
        <v>104</v>
      </c>
      <c r="J31" s="52">
        <v>220</v>
      </c>
      <c r="K31" s="29">
        <v>120</v>
      </c>
      <c r="L31" s="29">
        <v>100</v>
      </c>
      <c r="M31" s="29"/>
      <c r="N31" s="29"/>
      <c r="O31" s="29"/>
      <c r="Q31" s="6" t="s">
        <v>36</v>
      </c>
    </row>
    <row r="32" s="12" customFormat="true" ht="40" customHeight="true" spans="1:15">
      <c r="A32" s="38" t="s">
        <v>109</v>
      </c>
      <c r="B32" s="39" t="s">
        <v>110</v>
      </c>
      <c r="C32" s="40"/>
      <c r="D32" s="30" t="s">
        <v>111</v>
      </c>
      <c r="E32" s="53"/>
      <c r="F32" s="54"/>
      <c r="G32" s="30">
        <f t="shared" ref="G32:O32" si="9">SUM(G33)</f>
        <v>10000</v>
      </c>
      <c r="H32" s="30">
        <f t="shared" si="9"/>
        <v>2000</v>
      </c>
      <c r="I32" s="54"/>
      <c r="J32" s="30">
        <f t="shared" si="9"/>
        <v>8000</v>
      </c>
      <c r="K32" s="30">
        <f t="shared" si="9"/>
        <v>0</v>
      </c>
      <c r="L32" s="30">
        <f t="shared" si="9"/>
        <v>4000</v>
      </c>
      <c r="M32" s="30">
        <f t="shared" si="9"/>
        <v>0</v>
      </c>
      <c r="N32" s="30">
        <f t="shared" si="9"/>
        <v>0</v>
      </c>
      <c r="O32" s="30">
        <f t="shared" si="9"/>
        <v>4000</v>
      </c>
    </row>
    <row r="33" s="6" customFormat="true" ht="58" customHeight="true" spans="1:17">
      <c r="A33" s="28">
        <v>18</v>
      </c>
      <c r="B33" s="41" t="s">
        <v>112</v>
      </c>
      <c r="C33" s="36" t="s">
        <v>101</v>
      </c>
      <c r="D33" s="41" t="s">
        <v>113</v>
      </c>
      <c r="E33" s="36" t="s">
        <v>103</v>
      </c>
      <c r="F33" s="51" t="s">
        <v>34</v>
      </c>
      <c r="G33" s="55">
        <v>10000</v>
      </c>
      <c r="H33" s="52">
        <v>2000</v>
      </c>
      <c r="I33" s="51" t="s">
        <v>104</v>
      </c>
      <c r="J33" s="52">
        <v>8000</v>
      </c>
      <c r="K33" s="52"/>
      <c r="L33" s="52">
        <v>4000</v>
      </c>
      <c r="M33" s="52"/>
      <c r="N33" s="52"/>
      <c r="O33" s="52">
        <v>4000</v>
      </c>
      <c r="Q33" s="6" t="s">
        <v>36</v>
      </c>
    </row>
    <row r="34" s="11" customFormat="true" ht="45" customHeight="true" spans="1:15">
      <c r="A34" s="42" t="s">
        <v>114</v>
      </c>
      <c r="B34" s="43"/>
      <c r="C34" s="44"/>
      <c r="D34" s="37" t="s">
        <v>57</v>
      </c>
      <c r="E34" s="50"/>
      <c r="F34" s="50"/>
      <c r="G34" s="37">
        <f t="shared" ref="G34:O34" si="10">SUM(G36:G39)</f>
        <v>126450</v>
      </c>
      <c r="H34" s="37">
        <f t="shared" si="10"/>
        <v>79941</v>
      </c>
      <c r="I34" s="37"/>
      <c r="J34" s="37">
        <f t="shared" si="10"/>
        <v>21684</v>
      </c>
      <c r="K34" s="37">
        <f t="shared" si="10"/>
        <v>0</v>
      </c>
      <c r="L34" s="37">
        <f t="shared" si="10"/>
        <v>1768</v>
      </c>
      <c r="M34" s="37">
        <f t="shared" si="10"/>
        <v>1800</v>
      </c>
      <c r="N34" s="37">
        <f t="shared" si="10"/>
        <v>0</v>
      </c>
      <c r="O34" s="37">
        <f t="shared" si="10"/>
        <v>18116</v>
      </c>
    </row>
    <row r="35" s="7" customFormat="true" ht="40" customHeight="true" spans="1:15">
      <c r="A35" s="38" t="s">
        <v>115</v>
      </c>
      <c r="B35" s="39"/>
      <c r="C35" s="40"/>
      <c r="D35" s="30" t="s">
        <v>57</v>
      </c>
      <c r="E35" s="48"/>
      <c r="F35" s="48"/>
      <c r="G35" s="30">
        <f t="shared" ref="G35:O35" si="11">SUM(G36:G39)</f>
        <v>126450</v>
      </c>
      <c r="H35" s="30">
        <f t="shared" si="11"/>
        <v>79941</v>
      </c>
      <c r="I35" s="30"/>
      <c r="J35" s="30">
        <f t="shared" si="11"/>
        <v>21684</v>
      </c>
      <c r="K35" s="30">
        <f t="shared" si="11"/>
        <v>0</v>
      </c>
      <c r="L35" s="30">
        <f t="shared" si="11"/>
        <v>1768</v>
      </c>
      <c r="M35" s="30">
        <f t="shared" si="11"/>
        <v>1800</v>
      </c>
      <c r="N35" s="30">
        <f t="shared" si="11"/>
        <v>0</v>
      </c>
      <c r="O35" s="30">
        <f t="shared" si="11"/>
        <v>18116</v>
      </c>
    </row>
    <row r="36" s="6" customFormat="true" ht="51" customHeight="true" spans="1:17">
      <c r="A36" s="28">
        <v>19</v>
      </c>
      <c r="B36" s="33" t="s">
        <v>116</v>
      </c>
      <c r="C36" s="25" t="s">
        <v>117</v>
      </c>
      <c r="D36" s="33" t="s">
        <v>118</v>
      </c>
      <c r="E36" s="25" t="s">
        <v>119</v>
      </c>
      <c r="F36" s="27" t="s">
        <v>120</v>
      </c>
      <c r="G36" s="27">
        <v>39615</v>
      </c>
      <c r="H36" s="32">
        <v>24671</v>
      </c>
      <c r="I36" s="25" t="s">
        <v>49</v>
      </c>
      <c r="J36" s="32">
        <v>1800</v>
      </c>
      <c r="K36" s="32"/>
      <c r="L36" s="32"/>
      <c r="M36" s="32">
        <v>1800</v>
      </c>
      <c r="N36" s="27"/>
      <c r="O36" s="32"/>
      <c r="Q36" s="6" t="s">
        <v>36</v>
      </c>
    </row>
    <row r="37" s="6" customFormat="true" ht="191" customHeight="true" spans="1:17">
      <c r="A37" s="28">
        <v>20</v>
      </c>
      <c r="B37" s="31" t="s">
        <v>121</v>
      </c>
      <c r="C37" s="27" t="s">
        <v>122</v>
      </c>
      <c r="D37" s="31" t="s">
        <v>123</v>
      </c>
      <c r="E37" s="27" t="s">
        <v>124</v>
      </c>
      <c r="F37" s="27" t="s">
        <v>125</v>
      </c>
      <c r="G37" s="27">
        <v>2982</v>
      </c>
      <c r="H37" s="32">
        <v>98</v>
      </c>
      <c r="I37" s="51" t="s">
        <v>49</v>
      </c>
      <c r="J37" s="27">
        <v>2884</v>
      </c>
      <c r="K37" s="56"/>
      <c r="L37" s="56">
        <v>298</v>
      </c>
      <c r="M37" s="27"/>
      <c r="N37" s="27"/>
      <c r="O37" s="27">
        <v>2586</v>
      </c>
      <c r="Q37" s="6" t="s">
        <v>36</v>
      </c>
    </row>
    <row r="38" s="6" customFormat="true" ht="99" customHeight="true" spans="1:17">
      <c r="A38" s="28">
        <v>21</v>
      </c>
      <c r="B38" s="35" t="s">
        <v>126</v>
      </c>
      <c r="C38" s="36" t="s">
        <v>127</v>
      </c>
      <c r="D38" s="35" t="s">
        <v>128</v>
      </c>
      <c r="E38" s="36" t="s">
        <v>129</v>
      </c>
      <c r="F38" s="47" t="s">
        <v>48</v>
      </c>
      <c r="G38" s="47">
        <v>75954</v>
      </c>
      <c r="H38" s="51">
        <v>50472</v>
      </c>
      <c r="I38" s="51" t="s">
        <v>49</v>
      </c>
      <c r="J38" s="51">
        <v>15000</v>
      </c>
      <c r="K38" s="51"/>
      <c r="L38" s="51">
        <v>190</v>
      </c>
      <c r="M38" s="51"/>
      <c r="N38" s="47"/>
      <c r="O38" s="51">
        <v>14810</v>
      </c>
      <c r="Q38" s="6" t="s">
        <v>36</v>
      </c>
    </row>
    <row r="39" s="9" customFormat="true" ht="111" customHeight="true" spans="1:15">
      <c r="A39" s="28">
        <v>22</v>
      </c>
      <c r="B39" s="31" t="s">
        <v>130</v>
      </c>
      <c r="C39" s="25" t="s">
        <v>117</v>
      </c>
      <c r="D39" s="31" t="s">
        <v>131</v>
      </c>
      <c r="E39" s="27" t="s">
        <v>124</v>
      </c>
      <c r="F39" s="27" t="s">
        <v>66</v>
      </c>
      <c r="G39" s="27">
        <v>7899</v>
      </c>
      <c r="H39" s="51">
        <v>4700</v>
      </c>
      <c r="I39" s="31" t="s">
        <v>132</v>
      </c>
      <c r="J39" s="27">
        <v>2000</v>
      </c>
      <c r="K39" s="56"/>
      <c r="L39" s="56">
        <v>1280</v>
      </c>
      <c r="M39" s="27"/>
      <c r="N39" s="27"/>
      <c r="O39" s="27">
        <v>720</v>
      </c>
    </row>
    <row r="40" ht="44" customHeight="true" spans="1:15">
      <c r="A40" s="14" t="s">
        <v>133</v>
      </c>
      <c r="E40" s="14"/>
      <c r="F40" s="14"/>
      <c r="G40" s="14"/>
      <c r="H40" s="14"/>
      <c r="I40" s="14"/>
      <c r="J40" s="14"/>
      <c r="K40" s="14"/>
      <c r="L40" s="14"/>
      <c r="M40" s="14"/>
      <c r="N40" s="14"/>
      <c r="O40" s="14"/>
    </row>
  </sheetData>
  <mergeCells count="27">
    <mergeCell ref="A1:B1"/>
    <mergeCell ref="A2:O2"/>
    <mergeCell ref="A3:O3"/>
    <mergeCell ref="K4:O4"/>
    <mergeCell ref="A6:C6"/>
    <mergeCell ref="A7:C7"/>
    <mergeCell ref="A8:C8"/>
    <mergeCell ref="A12:C12"/>
    <mergeCell ref="A16:C16"/>
    <mergeCell ref="A21:C21"/>
    <mergeCell ref="A24:C24"/>
    <mergeCell ref="A27:C27"/>
    <mergeCell ref="A28:C28"/>
    <mergeCell ref="A32:C32"/>
    <mergeCell ref="A34:C34"/>
    <mergeCell ref="A35:C35"/>
    <mergeCell ref="A40:O40"/>
    <mergeCell ref="A4:A5"/>
    <mergeCell ref="B4:B5"/>
    <mergeCell ref="C4:C5"/>
    <mergeCell ref="D4:D5"/>
    <mergeCell ref="E4:E5"/>
    <mergeCell ref="F4:F5"/>
    <mergeCell ref="G4:G5"/>
    <mergeCell ref="H4:H5"/>
    <mergeCell ref="I4:I5"/>
    <mergeCell ref="J4:J5"/>
  </mergeCells>
  <printOptions horizontalCentered="true"/>
  <pageMargins left="0.156944444444444" right="0.156944444444444" top="0.590277777777778" bottom="0.590277777777778" header="0.314583333333333" footer="0.314583333333333"/>
  <pageSetup paperSize="8" scale="76" firstPageNumber="2" fitToHeight="0" orientation="landscape" useFirstPageNumber="tru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续建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crazybobby</dc:creator>
  <cp:lastModifiedBy>greatwall</cp:lastModifiedBy>
  <dcterms:created xsi:type="dcterms:W3CDTF">2016-11-28T16:16:00Z</dcterms:created>
  <cp:lastPrinted>2017-07-16T01:13:00Z</cp:lastPrinted>
  <dcterms:modified xsi:type="dcterms:W3CDTF">2025-04-30T15:43:46Z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2052-11.8.2.9980</vt:lpwstr>
  </property>
  <property fmtid="{D5CDD505-2E9C-101B-9397-08002B2CF9AE}" pid="3" name="ICV">
    <vt:lpwstr>1B325C2338D14F98B8457B485D58560E</vt:lpwstr>
  </property>
</Properties>
</file>