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76"/>
  </bookViews>
  <sheets>
    <sheet name="汇总表" sheetId="11" r:id="rId1"/>
    <sheet name="第（一）款" sheetId="12" state="hidden" r:id="rId2"/>
    <sheet name="第（二）款" sheetId="13" state="hidden" r:id="rId3"/>
    <sheet name="第（五）款" sheetId="2" state="hidden" r:id="rId4"/>
    <sheet name="第（六）款" sheetId="3" state="hidden" r:id="rId5"/>
    <sheet name="第（九）款" sheetId="4" state="hidden" r:id="rId6"/>
    <sheet name="第（十）款" sheetId="5" state="hidden" r:id="rId7"/>
    <sheet name="第（十一）款" sheetId="6" state="hidden" r:id="rId8"/>
    <sheet name="第（十三）款" sheetId="7" state="hidden" r:id="rId9"/>
    <sheet name="第（十四）款" sheetId="8" state="hidden" r:id="rId10"/>
    <sheet name="第（十六）款" sheetId="9" state="hidden" r:id="rId11"/>
    <sheet name="税务局提供税收入库" sheetId="14" state="hidden" r:id="rId12"/>
    <sheet name="Sheet1" sheetId="10" state="hidden" r:id="rId13"/>
  </sheets>
  <definedNames>
    <definedName name="_xlnm._FilterDatabase" localSheetId="0" hidden="1">汇总表!$A$3:$HG$145</definedName>
    <definedName name="_xlnm._FilterDatabase" localSheetId="1" hidden="1">'第（一）款'!$A$4:$O$84</definedName>
    <definedName name="_xlnm._FilterDatabase" localSheetId="2" hidden="1">'第（二）款'!$A$4:$O$106</definedName>
    <definedName name="_xlnm._FilterDatabase" localSheetId="11" hidden="1">税务局提供税收入库!$A$1:$E$180</definedName>
    <definedName name="_xlnm.Print_Area" localSheetId="3">'第（五）款'!$A$1:$T$13</definedName>
    <definedName name="_xlnm.Print_Titles" localSheetId="3">'第（五）款'!$1:$4</definedName>
    <definedName name="_xlnm.Print_Area" localSheetId="1">'第（一）款'!$A$1:$N$86</definedName>
    <definedName name="_xlnm.Print_Titles" localSheetId="1">'第（一）款'!$1:$4</definedName>
    <definedName name="_xlnm.Print_Area" localSheetId="2">'第（二）款'!$A$1:$N$108</definedName>
    <definedName name="_xlnm.Print_Titles" localSheetId="2">'第（二）款'!$1:$4</definedName>
    <definedName name="_xlnm.Print_Titles" localSheetId="0">汇总表!$2:$3</definedName>
    <definedName name="_xlnm.Print_Area" localSheetId="0">汇总表!$A$1:$D$145</definedName>
  </definedNames>
  <calcPr calcId="144525"/>
</workbook>
</file>

<file path=xl/comments1.xml><?xml version="1.0" encoding="utf-8"?>
<comments xmlns="http://schemas.openxmlformats.org/spreadsheetml/2006/main">
  <authors>
    <author>Administrator</author>
  </authors>
  <commentList>
    <comment ref="B9" authorId="0">
      <text>
        <r>
          <rPr>
            <b/>
            <sz val="9"/>
            <rFont val="宋体"/>
            <charset val="134"/>
          </rPr>
          <t>Administrator:</t>
        </r>
        <r>
          <rPr>
            <sz val="9"/>
            <rFont val="宋体"/>
            <charset val="134"/>
          </rPr>
          <t xml:space="preserve">
52个行政村
</t>
        </r>
      </text>
    </comment>
  </commentList>
</comments>
</file>

<file path=xl/sharedStrings.xml><?xml version="1.0" encoding="utf-8"?>
<sst xmlns="http://schemas.openxmlformats.org/spreadsheetml/2006/main" count="2981" uniqueCount="869">
  <si>
    <t>附件</t>
  </si>
  <si>
    <t>2022年黄山市促进服务业高质量发展专项资金“事后奖补”事项拟支持事项汇总表</t>
  </si>
  <si>
    <t>序号</t>
  </si>
  <si>
    <t>单位名称</t>
  </si>
  <si>
    <t>所在地</t>
  </si>
  <si>
    <t>符合条款</t>
  </si>
  <si>
    <t>一</t>
  </si>
  <si>
    <t>新入规（达限）企业奖励</t>
  </si>
  <si>
    <r>
      <rPr>
        <sz val="10"/>
        <rFont val="宋体"/>
        <charset val="134"/>
      </rPr>
      <t>黄山市人力资源有限公司</t>
    </r>
  </si>
  <si>
    <r>
      <rPr>
        <sz val="10"/>
        <rFont val="宋体"/>
        <charset val="134"/>
      </rPr>
      <t>屯溪区</t>
    </r>
  </si>
  <si>
    <r>
      <rPr>
        <sz val="10"/>
        <rFont val="宋体"/>
        <charset val="134"/>
      </rPr>
      <t>第六条（一）年度入规（达限）企业一次性奖励</t>
    </r>
  </si>
  <si>
    <r>
      <rPr>
        <sz val="10"/>
        <rFont val="宋体"/>
        <charset val="134"/>
      </rPr>
      <t>黄山中海假日旅行社有限公司</t>
    </r>
  </si>
  <si>
    <r>
      <rPr>
        <sz val="10"/>
        <rFont val="宋体"/>
        <charset val="134"/>
      </rPr>
      <t>黄山市屯溪区国有资产投资运营有限公司</t>
    </r>
  </si>
  <si>
    <r>
      <rPr>
        <sz val="10"/>
        <rFont val="宋体"/>
        <charset val="134"/>
      </rPr>
      <t>黄山迎客天下文化旅游发展有限公司</t>
    </r>
  </si>
  <si>
    <r>
      <rPr>
        <sz val="10"/>
        <rFont val="宋体"/>
        <charset val="134"/>
      </rPr>
      <t>黄山市广电传媒有限公司</t>
    </r>
  </si>
  <si>
    <r>
      <rPr>
        <sz val="10"/>
        <rFont val="宋体"/>
        <charset val="134"/>
      </rPr>
      <t>黄山徽扬物联科技有限公司</t>
    </r>
  </si>
  <si>
    <r>
      <rPr>
        <sz val="10"/>
        <rFont val="宋体"/>
        <charset val="134"/>
      </rPr>
      <t>黄山天盈财富广场管理有限公司</t>
    </r>
  </si>
  <si>
    <r>
      <rPr>
        <sz val="10"/>
        <rFont val="宋体"/>
        <charset val="134"/>
      </rPr>
      <t>黄山华度传媒有限公司</t>
    </r>
  </si>
  <si>
    <r>
      <rPr>
        <sz val="10"/>
        <rFont val="宋体"/>
        <charset val="134"/>
      </rPr>
      <t>安徽敬义昌数字科技有限公司</t>
    </r>
  </si>
  <si>
    <r>
      <rPr>
        <sz val="10"/>
        <rFont val="宋体"/>
        <charset val="134"/>
      </rPr>
      <t>安徽英腾律师事务所</t>
    </r>
  </si>
  <si>
    <r>
      <rPr>
        <sz val="10"/>
        <rFont val="宋体"/>
        <charset val="134"/>
      </rPr>
      <t>黄山汤川散客旅游中心有限公司</t>
    </r>
  </si>
  <si>
    <r>
      <rPr>
        <sz val="10"/>
        <rFont val="宋体"/>
        <charset val="134"/>
      </rPr>
      <t>黄山区</t>
    </r>
  </si>
  <si>
    <r>
      <rPr>
        <sz val="10"/>
        <rFont val="宋体"/>
        <charset val="134"/>
      </rPr>
      <t>黄山区汤口镇宝洁洗涤有限公司</t>
    </r>
  </si>
  <si>
    <r>
      <rPr>
        <sz val="10"/>
        <rFont val="宋体"/>
        <charset val="134"/>
      </rPr>
      <t>黄山浦华保安服务有限公司</t>
    </r>
  </si>
  <si>
    <r>
      <rPr>
        <sz val="10"/>
        <rFont val="宋体"/>
        <charset val="134"/>
      </rPr>
      <t>安徽中路建劳务有限公司</t>
    </r>
  </si>
  <si>
    <r>
      <rPr>
        <sz val="10"/>
        <rFont val="宋体"/>
        <charset val="134"/>
      </rPr>
      <t>黄山市黄山区振东架业有限公司</t>
    </r>
  </si>
  <si>
    <r>
      <rPr>
        <sz val="10"/>
        <rFont val="宋体"/>
        <charset val="134"/>
      </rPr>
      <t>黄山市黄山区景太保安服务有限公司</t>
    </r>
  </si>
  <si>
    <r>
      <rPr>
        <sz val="10"/>
        <rFont val="宋体"/>
        <charset val="134"/>
      </rPr>
      <t>黄山大舍建筑设计服务中心（有限合伙）</t>
    </r>
  </si>
  <si>
    <r>
      <rPr>
        <sz val="10"/>
        <rFont val="宋体"/>
        <charset val="134"/>
      </rPr>
      <t>安徽星空图信息科技有限公司</t>
    </r>
  </si>
  <si>
    <r>
      <rPr>
        <sz val="10"/>
        <rFont val="宋体"/>
        <charset val="134"/>
      </rPr>
      <t>徽州区</t>
    </r>
  </si>
  <si>
    <r>
      <rPr>
        <sz val="10"/>
        <rFont val="宋体"/>
        <charset val="134"/>
      </rPr>
      <t>安徽裕搏企业管理有限公司</t>
    </r>
  </si>
  <si>
    <r>
      <rPr>
        <sz val="10"/>
        <rFont val="宋体"/>
        <charset val="134"/>
      </rPr>
      <t>歙县华徽机动车检测有限公司</t>
    </r>
  </si>
  <si>
    <r>
      <rPr>
        <sz val="10"/>
        <rFont val="宋体"/>
        <charset val="134"/>
      </rPr>
      <t>歙县</t>
    </r>
  </si>
  <si>
    <r>
      <rPr>
        <sz val="10"/>
        <rFont val="宋体"/>
        <charset val="134"/>
      </rPr>
      <t>黄山速洁洗涤有限公司</t>
    </r>
  </si>
  <si>
    <r>
      <rPr>
        <sz val="10"/>
        <rFont val="宋体"/>
        <charset val="134"/>
      </rPr>
      <t>黟县</t>
    </r>
  </si>
  <si>
    <r>
      <rPr>
        <sz val="10"/>
        <rFont val="宋体"/>
        <charset val="134"/>
      </rPr>
      <t>黟县悦途体育旅游有限责任公司</t>
    </r>
  </si>
  <si>
    <r>
      <rPr>
        <sz val="10"/>
        <rFont val="宋体"/>
        <charset val="134"/>
      </rPr>
      <t>黄山大木古建筑设计有限公司</t>
    </r>
  </si>
  <si>
    <r>
      <rPr>
        <sz val="10"/>
        <rFont val="宋体"/>
        <charset val="134"/>
      </rPr>
      <t>安徽擎丰人力资源服务有限公司</t>
    </r>
  </si>
  <si>
    <r>
      <rPr>
        <sz val="10"/>
        <rFont val="宋体"/>
        <charset val="134"/>
      </rPr>
      <t>祁门县经典广告传媒有限公司</t>
    </r>
  </si>
  <si>
    <r>
      <rPr>
        <sz val="10"/>
        <rFont val="宋体"/>
        <charset val="134"/>
      </rPr>
      <t>祁门县</t>
    </r>
  </si>
  <si>
    <r>
      <rPr>
        <sz val="10"/>
        <rFont val="宋体"/>
        <charset val="134"/>
      </rPr>
      <t>黄山蚂蚁云创创业空间服务有限公司</t>
    </r>
  </si>
  <si>
    <t>第六条（一）月度入规企业中，新列入省重点服务业调查单位名录库</t>
  </si>
  <si>
    <r>
      <rPr>
        <sz val="10"/>
        <rFont val="宋体"/>
        <charset val="134"/>
      </rPr>
      <t>黄山医众科技有限公司</t>
    </r>
  </si>
  <si>
    <r>
      <rPr>
        <sz val="10"/>
        <rFont val="宋体"/>
        <charset val="134"/>
      </rPr>
      <t>第六条（一）月度入规企业中，新列入省重点服务业调查单位名录库</t>
    </r>
  </si>
  <si>
    <r>
      <rPr>
        <sz val="10"/>
        <rFont val="宋体"/>
        <charset val="134"/>
      </rPr>
      <t>黄山圣大工程机械租赁有限公司</t>
    </r>
  </si>
  <si>
    <r>
      <rPr>
        <sz val="10"/>
        <rFont val="宋体"/>
        <charset val="134"/>
      </rPr>
      <t>黄山高新供应链有限公司</t>
    </r>
  </si>
  <si>
    <r>
      <rPr>
        <sz val="10"/>
        <rFont val="宋体"/>
        <charset val="134"/>
      </rPr>
      <t>第六条（一）新列入限额以上的商贸服务业企业（年度入库）</t>
    </r>
  </si>
  <si>
    <r>
      <rPr>
        <sz val="10"/>
        <rFont val="宋体"/>
        <charset val="134"/>
      </rPr>
      <t>黄山市瑞旺新材料销售有限公司</t>
    </r>
  </si>
  <si>
    <r>
      <rPr>
        <sz val="10"/>
        <rFont val="宋体"/>
        <charset val="134"/>
      </rPr>
      <t>黄山晟钻珠宝销售有限公司</t>
    </r>
  </si>
  <si>
    <r>
      <rPr>
        <sz val="10"/>
        <rFont val="宋体"/>
        <charset val="134"/>
      </rPr>
      <t>黄山诚锦商贸有限公司</t>
    </r>
  </si>
  <si>
    <r>
      <rPr>
        <sz val="10"/>
        <rFont val="宋体"/>
        <charset val="134"/>
      </rPr>
      <t>黄山市珍味坊商贸有限公司</t>
    </r>
  </si>
  <si>
    <r>
      <rPr>
        <sz val="10"/>
        <rFont val="宋体"/>
        <charset val="134"/>
      </rPr>
      <t>黄山同聚楼新安宴大酒店有限公司</t>
    </r>
  </si>
  <si>
    <r>
      <rPr>
        <sz val="10"/>
        <rFont val="宋体"/>
        <charset val="134"/>
      </rPr>
      <t>黄山惠风汽车销售服务有限公司</t>
    </r>
  </si>
  <si>
    <r>
      <rPr>
        <sz val="10"/>
        <rFont val="宋体"/>
        <charset val="134"/>
      </rPr>
      <t>黄山市惠康膳食管理服务有限公司</t>
    </r>
  </si>
  <si>
    <r>
      <rPr>
        <sz val="10"/>
        <rFont val="宋体"/>
        <charset val="134"/>
      </rPr>
      <t>安徽逸园餐饮管理有限公司</t>
    </r>
  </si>
  <si>
    <r>
      <rPr>
        <sz val="10"/>
        <rFont val="宋体"/>
        <charset val="134"/>
      </rPr>
      <t>黄山市万泉车业销售有限公司</t>
    </r>
  </si>
  <si>
    <r>
      <rPr>
        <sz val="10"/>
        <rFont val="宋体"/>
        <charset val="134"/>
      </rPr>
      <t>黄山地平线大酒店有限公司</t>
    </r>
  </si>
  <si>
    <r>
      <rPr>
        <sz val="10"/>
        <rFont val="宋体"/>
        <charset val="134"/>
      </rPr>
      <t>黄山市铂信供应链有限公司</t>
    </r>
  </si>
  <si>
    <r>
      <rPr>
        <sz val="10"/>
        <rFont val="宋体"/>
        <charset val="134"/>
      </rPr>
      <t>黄山贞元商贸有限公司</t>
    </r>
  </si>
  <si>
    <r>
      <rPr>
        <sz val="10"/>
        <rFont val="宋体"/>
        <charset val="134"/>
      </rPr>
      <t>黄山雷声新材料科技有限公司</t>
    </r>
  </si>
  <si>
    <r>
      <rPr>
        <sz val="10"/>
        <rFont val="宋体"/>
        <charset val="134"/>
      </rPr>
      <t>黄山轩尚汽车销售服务有限公司</t>
    </r>
  </si>
  <si>
    <r>
      <rPr>
        <sz val="10"/>
        <rFont val="宋体"/>
        <charset val="134"/>
      </rPr>
      <t>休宁县</t>
    </r>
  </si>
  <si>
    <r>
      <rPr>
        <sz val="10"/>
        <rFont val="宋体"/>
        <charset val="134"/>
      </rPr>
      <t>黄山锦绚汽车销售服务有限公司</t>
    </r>
  </si>
  <si>
    <r>
      <rPr>
        <sz val="10"/>
        <rFont val="宋体"/>
        <charset val="134"/>
      </rPr>
      <t>黄山美嘉豪大酒店有限公司</t>
    </r>
  </si>
  <si>
    <r>
      <rPr>
        <sz val="10"/>
        <rFont val="宋体"/>
        <charset val="134"/>
      </rPr>
      <t>第六条（一）新列入限额以上的商贸服务业企业（月度入库）</t>
    </r>
  </si>
  <si>
    <r>
      <rPr>
        <sz val="10"/>
        <rFont val="宋体"/>
        <charset val="134"/>
      </rPr>
      <t>黄山海实新材料科技有限公司</t>
    </r>
  </si>
  <si>
    <r>
      <rPr>
        <sz val="10"/>
        <rFont val="宋体"/>
        <charset val="134"/>
      </rPr>
      <t>黄山众润工贸有限公司</t>
    </r>
  </si>
  <si>
    <r>
      <rPr>
        <sz val="10"/>
        <rFont val="宋体"/>
        <charset val="134"/>
      </rPr>
      <t>黄山意晟食品有限公司</t>
    </r>
  </si>
  <si>
    <r>
      <rPr>
        <sz val="10"/>
        <rFont val="宋体"/>
        <charset val="134"/>
      </rPr>
      <t>黄山小罐茶电子商务有限公司</t>
    </r>
  </si>
  <si>
    <r>
      <rPr>
        <sz val="10"/>
        <rFont val="宋体"/>
        <charset val="134"/>
      </rPr>
      <t>黟县汇润嘉购物广场有限责任公司</t>
    </r>
  </si>
  <si>
    <r>
      <rPr>
        <sz val="10"/>
        <rFont val="宋体"/>
        <charset val="134"/>
      </rPr>
      <t>黄山瑞冠汽车销售有限公司</t>
    </r>
  </si>
  <si>
    <r>
      <rPr>
        <sz val="10"/>
        <rFont val="宋体"/>
        <charset val="134"/>
      </rPr>
      <t>休宁县联惠超市有限公司</t>
    </r>
  </si>
  <si>
    <r>
      <rPr>
        <sz val="10"/>
        <rFont val="宋体"/>
        <charset val="134"/>
      </rPr>
      <t>黄山旗胜汽车销售服务有限公司</t>
    </r>
  </si>
  <si>
    <r>
      <rPr>
        <sz val="10"/>
        <rFont val="宋体"/>
        <charset val="134"/>
      </rPr>
      <t>黄山沃丰商贸有限公司</t>
    </r>
  </si>
  <si>
    <t>二</t>
  </si>
  <si>
    <t>服务业发展贡献奖励</t>
  </si>
  <si>
    <r>
      <rPr>
        <sz val="10"/>
        <rFont val="宋体"/>
        <charset val="134"/>
      </rPr>
      <t>第六条（二）年营业收入</t>
    </r>
    <r>
      <rPr>
        <sz val="10"/>
        <rFont val="Times New Roman"/>
        <charset val="0"/>
      </rPr>
      <t>1000</t>
    </r>
    <r>
      <rPr>
        <sz val="10"/>
        <rFont val="宋体"/>
        <charset val="134"/>
      </rPr>
      <t>万以下的企业，当年营收增速</t>
    </r>
    <r>
      <rPr>
        <sz val="10"/>
        <rFont val="Times New Roman"/>
        <charset val="0"/>
      </rPr>
      <t>30%-50%</t>
    </r>
  </si>
  <si>
    <r>
      <rPr>
        <sz val="10"/>
        <rFont val="宋体"/>
        <charset val="134"/>
      </rPr>
      <t>黄山市黟县徽韵文化旅游发展有限公司</t>
    </r>
  </si>
  <si>
    <r>
      <rPr>
        <sz val="10"/>
        <rFont val="宋体"/>
        <charset val="134"/>
      </rPr>
      <t>黄山佩安机动车安全检测有限公司</t>
    </r>
  </si>
  <si>
    <r>
      <rPr>
        <sz val="10"/>
        <rFont val="宋体"/>
        <charset val="134"/>
      </rPr>
      <t>安徽徽州文物工程勘察设计有限公司</t>
    </r>
  </si>
  <si>
    <r>
      <rPr>
        <sz val="10"/>
        <rFont val="宋体"/>
        <charset val="134"/>
      </rPr>
      <t>黄山市歙县辉强汽车维修服务有限公司</t>
    </r>
  </si>
  <si>
    <r>
      <rPr>
        <sz val="10"/>
        <rFont val="宋体"/>
        <charset val="134"/>
      </rPr>
      <t>黄山科创高新技术创业服务有限公司</t>
    </r>
  </si>
  <si>
    <r>
      <rPr>
        <sz val="10"/>
        <rFont val="宋体"/>
        <charset val="134"/>
      </rPr>
      <t>安徽地平律师事务所</t>
    </r>
  </si>
  <si>
    <r>
      <rPr>
        <sz val="10"/>
        <rFont val="宋体"/>
        <charset val="134"/>
      </rPr>
      <t>黄山市建设工程质量监督检测中心有限公司</t>
    </r>
  </si>
  <si>
    <r>
      <rPr>
        <sz val="10"/>
        <rFont val="宋体"/>
        <charset val="134"/>
      </rPr>
      <t>休宁县建筑材料检测试验室</t>
    </r>
  </si>
  <si>
    <r>
      <rPr>
        <sz val="10"/>
        <rFont val="宋体"/>
        <charset val="134"/>
      </rPr>
      <t>黟县向阳汽车修理有限公司</t>
    </r>
  </si>
  <si>
    <r>
      <rPr>
        <sz val="10"/>
        <rFont val="宋体"/>
        <charset val="134"/>
      </rPr>
      <t>祁门县城东陵园有限公司</t>
    </r>
  </si>
  <si>
    <r>
      <rPr>
        <sz val="10"/>
        <rFont val="宋体"/>
        <charset val="134"/>
      </rPr>
      <t>黄山双星工程咨询有限公司</t>
    </r>
  </si>
  <si>
    <r>
      <rPr>
        <sz val="10"/>
        <rFont val="宋体"/>
        <charset val="134"/>
      </rPr>
      <t>黄山市歙县天艺广告装饰有限公司</t>
    </r>
  </si>
  <si>
    <r>
      <rPr>
        <sz val="10"/>
        <rFont val="宋体"/>
        <charset val="134"/>
      </rPr>
      <t>黟县汇邦广告传媒有限公司</t>
    </r>
  </si>
  <si>
    <r>
      <rPr>
        <sz val="10"/>
        <rFont val="宋体"/>
        <charset val="134"/>
      </rPr>
      <t>黄山上影电影城有限公司</t>
    </r>
  </si>
  <si>
    <r>
      <rPr>
        <sz val="10"/>
        <rFont val="宋体"/>
        <charset val="134"/>
      </rPr>
      <t>第六条（二）年营业收入</t>
    </r>
    <r>
      <rPr>
        <sz val="10"/>
        <rFont val="Times New Roman"/>
        <charset val="0"/>
      </rPr>
      <t>1000</t>
    </r>
    <r>
      <rPr>
        <sz val="10"/>
        <rFont val="宋体"/>
        <charset val="134"/>
      </rPr>
      <t>万以下的企业，当年营收增速</t>
    </r>
    <r>
      <rPr>
        <sz val="10"/>
        <rFont val="Times New Roman"/>
        <charset val="0"/>
      </rPr>
      <t>50%</t>
    </r>
    <r>
      <rPr>
        <sz val="10"/>
        <rFont val="宋体"/>
        <charset val="134"/>
      </rPr>
      <t>以上</t>
    </r>
  </si>
  <si>
    <r>
      <rPr>
        <sz val="10"/>
        <rFont val="宋体"/>
        <charset val="134"/>
      </rPr>
      <t>黄山汇众骄阳文化传媒有限公司</t>
    </r>
  </si>
  <si>
    <r>
      <rPr>
        <sz val="10"/>
        <rFont val="宋体"/>
        <charset val="134"/>
      </rPr>
      <t>黄山新奥体育发展有限公司</t>
    </r>
  </si>
  <si>
    <r>
      <rPr>
        <sz val="10"/>
        <rFont val="宋体"/>
        <charset val="134"/>
      </rPr>
      <t>休宁县群力汽车修理有限公司</t>
    </r>
  </si>
  <si>
    <r>
      <rPr>
        <sz val="10"/>
        <rFont val="宋体"/>
        <charset val="134"/>
      </rPr>
      <t>黄山市金辉汽车服务有限公司</t>
    </r>
  </si>
  <si>
    <r>
      <rPr>
        <sz val="10"/>
        <rFont val="宋体"/>
        <charset val="134"/>
      </rPr>
      <t>黄山捷升智能科技有限公司</t>
    </r>
  </si>
  <si>
    <r>
      <rPr>
        <sz val="10"/>
        <rFont val="宋体"/>
        <charset val="134"/>
      </rPr>
      <t>黄山市徽州区融资担保有限公司</t>
    </r>
  </si>
  <si>
    <r>
      <rPr>
        <sz val="10"/>
        <rFont val="宋体"/>
        <charset val="134"/>
      </rPr>
      <t>祁门县祁红文化发展有限公司</t>
    </r>
  </si>
  <si>
    <r>
      <rPr>
        <sz val="10"/>
        <rFont val="宋体"/>
        <charset val="134"/>
      </rPr>
      <t>黄山市徽州永达实业有限公司</t>
    </r>
  </si>
  <si>
    <r>
      <rPr>
        <sz val="10"/>
        <rFont val="宋体"/>
        <charset val="134"/>
      </rPr>
      <t>黄山市徽州区公务用车服务有限公司</t>
    </r>
  </si>
  <si>
    <r>
      <rPr>
        <sz val="10"/>
        <rFont val="宋体"/>
        <charset val="134"/>
      </rPr>
      <t>黄山市祁红文化旅游发展有限公司</t>
    </r>
  </si>
  <si>
    <r>
      <rPr>
        <sz val="10"/>
        <rFont val="宋体"/>
        <charset val="134"/>
      </rPr>
      <t>黄山华泽环境科技有限公司</t>
    </r>
  </si>
  <si>
    <r>
      <rPr>
        <sz val="10"/>
        <rFont val="宋体"/>
        <charset val="134"/>
      </rPr>
      <t>安徽华宿科技有限公司</t>
    </r>
  </si>
  <si>
    <r>
      <rPr>
        <sz val="10"/>
        <rFont val="宋体"/>
        <charset val="134"/>
      </rPr>
      <t>黄山市黄山区国有资产运营有限公司</t>
    </r>
  </si>
  <si>
    <r>
      <rPr>
        <sz val="10"/>
        <rFont val="宋体"/>
        <charset val="134"/>
      </rPr>
      <t>第六条（二）年营业收入</t>
    </r>
    <r>
      <rPr>
        <sz val="10"/>
        <rFont val="Times New Roman"/>
        <charset val="0"/>
      </rPr>
      <t>1000</t>
    </r>
    <r>
      <rPr>
        <sz val="10"/>
        <rFont val="宋体"/>
        <charset val="134"/>
      </rPr>
      <t>万元</t>
    </r>
    <r>
      <rPr>
        <sz val="10"/>
        <rFont val="Times New Roman"/>
        <charset val="0"/>
      </rPr>
      <t>-5000</t>
    </r>
    <r>
      <rPr>
        <sz val="10"/>
        <rFont val="宋体"/>
        <charset val="134"/>
      </rPr>
      <t>万元的企业，当年营收增速</t>
    </r>
    <r>
      <rPr>
        <sz val="10"/>
        <rFont val="Times New Roman"/>
        <charset val="0"/>
      </rPr>
      <t>30%-50%</t>
    </r>
  </si>
  <si>
    <r>
      <rPr>
        <sz val="10"/>
        <rFont val="宋体"/>
        <charset val="134"/>
      </rPr>
      <t>黄山市卓企人力资源管理有限公司</t>
    </r>
  </si>
  <si>
    <r>
      <rPr>
        <sz val="10"/>
        <rFont val="宋体"/>
        <charset val="134"/>
      </rPr>
      <t>黄山市昇和机械租赁有限公司</t>
    </r>
  </si>
  <si>
    <r>
      <rPr>
        <sz val="10"/>
        <rFont val="宋体"/>
        <charset val="134"/>
      </rPr>
      <t>黄山市黟县琢艺堂三雕工艺有限公司</t>
    </r>
  </si>
  <si>
    <r>
      <rPr>
        <sz val="10"/>
        <rFont val="宋体"/>
        <charset val="134"/>
      </rPr>
      <t>祁门县富桐劳务服务有限公司</t>
    </r>
  </si>
  <si>
    <r>
      <rPr>
        <sz val="10"/>
        <rFont val="宋体"/>
        <charset val="134"/>
      </rPr>
      <t>安徽润一生态建设有限公司</t>
    </r>
  </si>
  <si>
    <r>
      <rPr>
        <sz val="10"/>
        <rFont val="宋体"/>
        <charset val="134"/>
      </rPr>
      <t>第六条（二）年营业收入</t>
    </r>
    <r>
      <rPr>
        <sz val="10"/>
        <rFont val="Times New Roman"/>
        <charset val="0"/>
      </rPr>
      <t>1000</t>
    </r>
    <r>
      <rPr>
        <sz val="10"/>
        <rFont val="宋体"/>
        <charset val="134"/>
      </rPr>
      <t>万元</t>
    </r>
    <r>
      <rPr>
        <sz val="10"/>
        <rFont val="Times New Roman"/>
        <charset val="0"/>
      </rPr>
      <t>-5000</t>
    </r>
    <r>
      <rPr>
        <sz val="10"/>
        <rFont val="宋体"/>
        <charset val="134"/>
      </rPr>
      <t>万元的企业，当年营收增速</t>
    </r>
    <r>
      <rPr>
        <sz val="10"/>
        <rFont val="Times New Roman"/>
        <charset val="0"/>
      </rPr>
      <t>50%</t>
    </r>
    <r>
      <rPr>
        <sz val="10"/>
        <rFont val="宋体"/>
        <charset val="134"/>
      </rPr>
      <t>以上</t>
    </r>
  </si>
  <si>
    <r>
      <rPr>
        <sz val="10"/>
        <rFont val="宋体"/>
        <charset val="134"/>
      </rPr>
      <t>黄山市仁和人力资源服务有限公司</t>
    </r>
  </si>
  <si>
    <r>
      <rPr>
        <sz val="10"/>
        <rFont val="宋体"/>
        <charset val="134"/>
      </rPr>
      <t>黄山市保安服务有限公司</t>
    </r>
  </si>
  <si>
    <r>
      <rPr>
        <sz val="10"/>
        <rFont val="宋体"/>
        <charset val="134"/>
      </rPr>
      <t>黄山开创电力勘察设计院有限公司</t>
    </r>
  </si>
  <si>
    <r>
      <rPr>
        <sz val="10"/>
        <rFont val="宋体"/>
        <charset val="134"/>
      </rPr>
      <t>黄山市快线国际旅行社有限公司</t>
    </r>
  </si>
  <si>
    <r>
      <rPr>
        <sz val="10"/>
        <rFont val="宋体"/>
        <charset val="134"/>
      </rPr>
      <t>黄山太平洋购物中心有限公司</t>
    </r>
  </si>
  <si>
    <r>
      <rPr>
        <sz val="10"/>
        <rFont val="宋体"/>
        <charset val="134"/>
      </rPr>
      <t>安徽戏帮影视传媒有限公司</t>
    </r>
  </si>
  <si>
    <r>
      <rPr>
        <sz val="10"/>
        <rFont val="宋体"/>
        <charset val="134"/>
      </rPr>
      <t>黄山网络旅行社有限公司</t>
    </r>
  </si>
  <si>
    <r>
      <rPr>
        <sz val="10"/>
        <rFont val="宋体"/>
        <charset val="134"/>
      </rPr>
      <t>黄山市新安江百里大画廊旅游开发有限公司</t>
    </r>
  </si>
  <si>
    <r>
      <rPr>
        <sz val="10"/>
        <rFont val="宋体"/>
        <charset val="134"/>
      </rPr>
      <t>黄山市金太阳凯利市场咨询服务有限公司</t>
    </r>
  </si>
  <si>
    <r>
      <rPr>
        <sz val="10"/>
        <rFont val="宋体"/>
        <charset val="134"/>
      </rPr>
      <t>黄山市徽州国有投资集团有限公司</t>
    </r>
  </si>
  <si>
    <r>
      <rPr>
        <sz val="10"/>
        <rFont val="宋体"/>
        <charset val="134"/>
      </rPr>
      <t>黄山交投公路工程试验检测有限公司</t>
    </r>
  </si>
  <si>
    <r>
      <rPr>
        <sz val="10"/>
        <rFont val="宋体"/>
        <charset val="134"/>
      </rPr>
      <t>黄山市屯溪城市建设投资有限责任公司</t>
    </r>
  </si>
  <si>
    <r>
      <rPr>
        <sz val="10"/>
        <rFont val="宋体"/>
        <charset val="134"/>
      </rPr>
      <t>黄山市城建项目管理有限公司</t>
    </r>
  </si>
  <si>
    <r>
      <rPr>
        <sz val="10"/>
        <rFont val="宋体"/>
        <charset val="134"/>
      </rPr>
      <t>安徽乐保吧网络科技有限公司</t>
    </r>
  </si>
  <si>
    <r>
      <rPr>
        <sz val="10"/>
        <rFont val="宋体"/>
        <charset val="134"/>
      </rPr>
      <t>第六条（二）年营业收入</t>
    </r>
    <r>
      <rPr>
        <sz val="10"/>
        <rFont val="Times New Roman"/>
        <charset val="0"/>
      </rPr>
      <t>5000</t>
    </r>
    <r>
      <rPr>
        <sz val="10"/>
        <rFont val="宋体"/>
        <charset val="134"/>
      </rPr>
      <t>万元以上的企业，当年营收增速</t>
    </r>
    <r>
      <rPr>
        <sz val="10"/>
        <rFont val="Times New Roman"/>
        <charset val="0"/>
      </rPr>
      <t>20-30%</t>
    </r>
  </si>
  <si>
    <r>
      <rPr>
        <sz val="10"/>
        <rFont val="宋体"/>
        <charset val="134"/>
      </rPr>
      <t>黄山市工程勘察院有限公司</t>
    </r>
  </si>
  <si>
    <r>
      <rPr>
        <sz val="10"/>
        <rFont val="宋体"/>
        <charset val="134"/>
      </rPr>
      <t>黄山旅游发展股份有限公司</t>
    </r>
  </si>
  <si>
    <r>
      <rPr>
        <sz val="10"/>
        <rFont val="宋体"/>
        <charset val="134"/>
      </rPr>
      <t>第六条（二）年营业收入</t>
    </r>
    <r>
      <rPr>
        <sz val="10"/>
        <rFont val="Times New Roman"/>
        <charset val="0"/>
      </rPr>
      <t>5000</t>
    </r>
    <r>
      <rPr>
        <sz val="10"/>
        <rFont val="宋体"/>
        <charset val="134"/>
      </rPr>
      <t>万元以上的企业，当年营收增速</t>
    </r>
    <r>
      <rPr>
        <sz val="10"/>
        <rFont val="Times New Roman"/>
        <charset val="0"/>
      </rPr>
      <t>30%</t>
    </r>
    <r>
      <rPr>
        <sz val="10"/>
        <rFont val="宋体"/>
        <charset val="134"/>
      </rPr>
      <t>以上</t>
    </r>
  </si>
  <si>
    <r>
      <rPr>
        <sz val="10"/>
        <rFont val="宋体"/>
        <charset val="134"/>
      </rPr>
      <t>黄山群聚广告有限公司</t>
    </r>
  </si>
  <si>
    <r>
      <rPr>
        <sz val="10"/>
        <rFont val="宋体"/>
        <charset val="134"/>
      </rPr>
      <t>黄山华苑国际旅行社有限公司</t>
    </r>
  </si>
  <si>
    <r>
      <rPr>
        <sz val="10"/>
        <rFont val="宋体"/>
        <charset val="134"/>
      </rPr>
      <t>休宁县齐云砂石资源开发服务有限公司</t>
    </r>
  </si>
  <si>
    <r>
      <rPr>
        <sz val="10"/>
        <rFont val="宋体"/>
        <charset val="134"/>
      </rPr>
      <t>黄山新途国际旅行社有限公司</t>
    </r>
  </si>
  <si>
    <r>
      <rPr>
        <sz val="10"/>
        <rFont val="宋体"/>
        <charset val="134"/>
      </rPr>
      <t>黟县徽黄西递旅游开发有限公司</t>
    </r>
  </si>
  <si>
    <t>三</t>
  </si>
  <si>
    <t>新认定的五叶级中国绿色饭店</t>
  </si>
  <si>
    <r>
      <rPr>
        <sz val="10"/>
        <rFont val="宋体"/>
        <charset val="134"/>
      </rPr>
      <t>黄山西海饭店有限责任公司</t>
    </r>
  </si>
  <si>
    <r>
      <rPr>
        <sz val="10"/>
        <rFont val="宋体"/>
        <charset val="134"/>
      </rPr>
      <t>风景区</t>
    </r>
  </si>
  <si>
    <r>
      <rPr>
        <sz val="10"/>
        <rFont val="宋体"/>
        <charset val="134"/>
      </rPr>
      <t>第六条第（五）款新认定的五叶级中国绿色饭店</t>
    </r>
  </si>
  <si>
    <r>
      <rPr>
        <sz val="10"/>
        <rFont val="宋体"/>
        <charset val="134"/>
      </rPr>
      <t>黄山一楼食业集团有限公司</t>
    </r>
  </si>
  <si>
    <r>
      <rPr>
        <sz val="10"/>
        <rFont val="宋体"/>
        <charset val="0"/>
      </rPr>
      <t>黄山披云餐饮文化有限公司</t>
    </r>
  </si>
  <si>
    <r>
      <rPr>
        <sz val="10"/>
        <rFont val="宋体"/>
        <charset val="0"/>
      </rPr>
      <t>屯溪区</t>
    </r>
  </si>
  <si>
    <r>
      <rPr>
        <sz val="10"/>
        <rFont val="宋体"/>
        <charset val="0"/>
      </rPr>
      <t>第六条第（五）款新认定的五叶级中国绿色饭店</t>
    </r>
  </si>
  <si>
    <r>
      <rPr>
        <sz val="10"/>
        <rFont val="宋体"/>
        <charset val="0"/>
      </rPr>
      <t>黄山旅游发展股份有限公司排云型旅酒店</t>
    </r>
  </si>
  <si>
    <r>
      <rPr>
        <sz val="10"/>
        <rFont val="宋体"/>
        <charset val="0"/>
      </rPr>
      <t>风景区</t>
    </r>
  </si>
  <si>
    <r>
      <rPr>
        <sz val="10"/>
        <rFont val="宋体"/>
        <charset val="0"/>
      </rPr>
      <t>第六条第（五）款新认定的国家白金五钻级和五钻级酒家酒店</t>
    </r>
  </si>
  <si>
    <t>四</t>
  </si>
  <si>
    <r>
      <t>超过</t>
    </r>
    <r>
      <rPr>
        <b/>
        <sz val="11"/>
        <rFont val="Times New Roman"/>
        <charset val="134"/>
      </rPr>
      <t>150</t>
    </r>
    <r>
      <rPr>
        <b/>
        <sz val="11"/>
        <rFont val="宋体"/>
        <charset val="134"/>
      </rPr>
      <t>场的大型室外演出项目</t>
    </r>
  </si>
  <si>
    <r>
      <rPr>
        <sz val="10"/>
        <rFont val="宋体"/>
        <charset val="134"/>
      </rPr>
      <t>休宁县徽之韵黄梅戏剧团有限公司</t>
    </r>
  </si>
  <si>
    <r>
      <rPr>
        <sz val="10"/>
        <rFont val="宋体"/>
        <charset val="134"/>
      </rPr>
      <t>第六条第（六）款超过</t>
    </r>
    <r>
      <rPr>
        <sz val="10"/>
        <rFont val="Times New Roman"/>
        <charset val="0"/>
      </rPr>
      <t>150</t>
    </r>
    <r>
      <rPr>
        <sz val="10"/>
        <rFont val="宋体"/>
        <charset val="134"/>
      </rPr>
      <t>场的大型室外演出项目</t>
    </r>
  </si>
  <si>
    <t>五</t>
  </si>
  <si>
    <r>
      <t>软件与信息技术服务业收入首次达到</t>
    </r>
    <r>
      <rPr>
        <b/>
        <sz val="11"/>
        <rFont val="Times New Roman"/>
        <charset val="134"/>
      </rPr>
      <t>1000</t>
    </r>
    <r>
      <rPr>
        <b/>
        <sz val="11"/>
        <rFont val="宋体"/>
        <charset val="134"/>
      </rPr>
      <t>万元</t>
    </r>
  </si>
  <si>
    <r>
      <rPr>
        <sz val="10"/>
        <rFont val="宋体"/>
        <charset val="134"/>
      </rPr>
      <t>第六条第（九）软件与信息技术服务收入首次达到</t>
    </r>
    <r>
      <rPr>
        <sz val="10"/>
        <rFont val="Times New Roman"/>
        <charset val="0"/>
      </rPr>
      <t>1000</t>
    </r>
    <r>
      <rPr>
        <sz val="10"/>
        <rFont val="宋体"/>
        <charset val="134"/>
      </rPr>
      <t>万</t>
    </r>
  </si>
  <si>
    <t>六</t>
  </si>
  <si>
    <t>新认定的省级服务业集聚示范园区</t>
  </si>
  <si>
    <r>
      <rPr>
        <sz val="10"/>
        <rFont val="宋体"/>
        <charset val="134"/>
      </rPr>
      <t>歙县徽州古城保护事务中心</t>
    </r>
  </si>
  <si>
    <r>
      <rPr>
        <sz val="10"/>
        <rFont val="宋体"/>
        <charset val="134"/>
      </rPr>
      <t>第六条第（十一）款新认定的省级服务业集聚示范园区</t>
    </r>
  </si>
  <si>
    <t>七</t>
  </si>
  <si>
    <t>新认定的安徽省商标品牌示范企业</t>
  </si>
  <si>
    <r>
      <rPr>
        <sz val="10"/>
        <rFont val="宋体"/>
        <charset val="134"/>
      </rPr>
      <t>黄山耀利水上设施有限公司</t>
    </r>
  </si>
  <si>
    <r>
      <rPr>
        <sz val="10"/>
        <rFont val="宋体"/>
        <charset val="134"/>
      </rPr>
      <t>第六条（十三）新认定的安徽省商标品牌示范企业</t>
    </r>
  </si>
  <si>
    <r>
      <rPr>
        <sz val="10"/>
        <rFont val="宋体"/>
        <charset val="134"/>
      </rPr>
      <t>黄山市徽州区浮溪人家茶业有限公司</t>
    </r>
  </si>
  <si>
    <r>
      <rPr>
        <sz val="10"/>
        <rFont val="宋体"/>
        <charset val="134"/>
      </rPr>
      <t>黄山曼地亚红豆杉科技开发有限公司</t>
    </r>
  </si>
  <si>
    <r>
      <rPr>
        <sz val="10"/>
        <rFont val="宋体"/>
        <charset val="134"/>
      </rPr>
      <t>黄山市黟县金久工贸有限公司</t>
    </r>
  </si>
  <si>
    <r>
      <rPr>
        <sz val="10"/>
        <rFont val="宋体"/>
        <charset val="134"/>
      </rPr>
      <t>黄山桃源食品有限公司</t>
    </r>
  </si>
  <si>
    <r>
      <rPr>
        <sz val="10"/>
        <rFont val="宋体"/>
        <charset val="134"/>
      </rPr>
      <t>黄山市振亿电子有限公司</t>
    </r>
  </si>
  <si>
    <r>
      <rPr>
        <sz val="10"/>
        <rFont val="宋体"/>
        <charset val="134"/>
      </rPr>
      <t>黄山正杰新材料有限公司</t>
    </r>
  </si>
  <si>
    <r>
      <rPr>
        <sz val="10"/>
        <rFont val="宋体"/>
        <charset val="0"/>
      </rPr>
      <t>歙县</t>
    </r>
  </si>
  <si>
    <r>
      <rPr>
        <sz val="10"/>
        <rFont val="宋体"/>
        <charset val="0"/>
      </rPr>
      <t>第六条（十三）款新认定的安徽省商标品牌示范企业</t>
    </r>
  </si>
  <si>
    <r>
      <rPr>
        <sz val="10"/>
        <rFont val="宋体"/>
        <charset val="0"/>
      </rPr>
      <t>第六条（十三）款新认定的安徽省服务业高端品牌企业</t>
    </r>
  </si>
  <si>
    <r>
      <rPr>
        <sz val="10"/>
        <rFont val="宋体"/>
        <charset val="134"/>
      </rPr>
      <t>歙县披云山庄有限公司</t>
    </r>
  </si>
  <si>
    <r>
      <rPr>
        <sz val="10"/>
        <rFont val="宋体"/>
        <charset val="0"/>
      </rPr>
      <t>第六条（十三）款新认定的安徽省旅游服务质量标杆</t>
    </r>
  </si>
  <si>
    <t>八</t>
  </si>
  <si>
    <t>服务业标准的第一起草单位和服务业标准化试点单位称号</t>
  </si>
  <si>
    <r>
      <rPr>
        <sz val="10"/>
        <rFont val="宋体"/>
        <charset val="134"/>
      </rPr>
      <t>黄山风景区管理委员会</t>
    </r>
  </si>
  <si>
    <r>
      <rPr>
        <sz val="10"/>
        <rFont val="宋体"/>
        <charset val="134"/>
      </rPr>
      <t>第六条（十四）款：新主持完成国家级服务业标准的第一起草单位</t>
    </r>
  </si>
  <si>
    <r>
      <rPr>
        <sz val="10"/>
        <rFont val="宋体"/>
        <charset val="134"/>
      </rPr>
      <t>黄山市徽州区谢裕大茶文化博物馆</t>
    </r>
  </si>
  <si>
    <r>
      <rPr>
        <sz val="10"/>
        <rFont val="宋体"/>
        <charset val="134"/>
      </rPr>
      <t>第六条（十四）款：新获得省级服务业标准化试点单位称号</t>
    </r>
  </si>
  <si>
    <r>
      <rPr>
        <sz val="10"/>
        <rFont val="宋体"/>
        <charset val="134"/>
      </rPr>
      <t>国网安徽省电力有限公司休宁县供电公司</t>
    </r>
  </si>
  <si>
    <r>
      <rPr>
        <sz val="10"/>
        <rFont val="宋体"/>
        <charset val="134"/>
      </rPr>
      <t>黄山市特种设备监督检验中心</t>
    </r>
  </si>
  <si>
    <r>
      <rPr>
        <sz val="10"/>
        <rFont val="宋体"/>
        <charset val="134"/>
      </rPr>
      <t>高新区</t>
    </r>
  </si>
  <si>
    <r>
      <rPr>
        <sz val="10"/>
        <rFont val="宋体"/>
        <charset val="134"/>
      </rPr>
      <t>第六条（十四）款：新主持完成省级服务业标准的第一起草单位</t>
    </r>
  </si>
  <si>
    <r>
      <rPr>
        <sz val="18"/>
        <rFont val="Times New Roman"/>
        <charset val="0"/>
      </rPr>
      <t>2022</t>
    </r>
    <r>
      <rPr>
        <sz val="18"/>
        <rFont val="宋体"/>
        <charset val="134"/>
      </rPr>
      <t>年黄山市促进服务业高质量发展专项资金</t>
    </r>
    <r>
      <rPr>
        <sz val="18"/>
        <rFont val="Times New Roman"/>
        <charset val="0"/>
      </rPr>
      <t>“</t>
    </r>
    <r>
      <rPr>
        <sz val="18"/>
        <rFont val="宋体"/>
        <charset val="134"/>
      </rPr>
      <t>事后奖补</t>
    </r>
    <r>
      <rPr>
        <sz val="18"/>
        <rFont val="Times New Roman"/>
        <charset val="0"/>
      </rPr>
      <t>”</t>
    </r>
    <r>
      <rPr>
        <sz val="18"/>
        <rFont val="宋体"/>
        <charset val="134"/>
      </rPr>
      <t>企业申报材料审核表</t>
    </r>
  </si>
  <si>
    <t>企业名称</t>
  </si>
  <si>
    <t>社会统一信用代码</t>
  </si>
  <si>
    <t>行业代码</t>
  </si>
  <si>
    <t>企业申报符合类型</t>
  </si>
  <si>
    <t>奖补标准
(万元)</t>
  </si>
  <si>
    <t>企业信用</t>
  </si>
  <si>
    <t>证明材料</t>
  </si>
  <si>
    <t>材料审核意见</t>
  </si>
  <si>
    <t>统计局提供的企业名单</t>
  </si>
  <si>
    <t>2021年入库税收（万元）</t>
  </si>
  <si>
    <t>税收入库级次</t>
  </si>
  <si>
    <t>统计部门备注事项</t>
  </si>
  <si>
    <t>审核意见</t>
  </si>
  <si>
    <t>建议奖补金额</t>
  </si>
  <si>
    <t>审核事项说明</t>
  </si>
  <si>
    <t>黄山市人力资源有限公司</t>
  </si>
  <si>
    <t>91341000748904165D</t>
  </si>
  <si>
    <t>第六条（一）年度入规（达限）企业一次性奖励</t>
  </si>
  <si>
    <t>无不良记录</t>
  </si>
  <si>
    <t>√</t>
  </si>
  <si>
    <t>符合</t>
  </si>
  <si>
    <t>黄山中海假日旅行社有限公司</t>
  </si>
  <si>
    <t>913410007627870062</t>
  </si>
  <si>
    <t>黄山市屯溪区国有资产投资运营有限公司</t>
  </si>
  <si>
    <t>913410006679000233</t>
  </si>
  <si>
    <r>
      <rPr>
        <sz val="10"/>
        <rFont val="宋体"/>
        <charset val="134"/>
      </rPr>
      <t>入库税款黄山市中心支库</t>
    </r>
    <r>
      <rPr>
        <sz val="10"/>
        <rFont val="Times New Roman"/>
        <charset val="0"/>
      </rPr>
      <t>469.99</t>
    </r>
    <r>
      <rPr>
        <sz val="10"/>
        <rFont val="宋体"/>
        <charset val="134"/>
      </rPr>
      <t>万元，屯溪区支库</t>
    </r>
    <r>
      <rPr>
        <sz val="10"/>
        <rFont val="Times New Roman"/>
        <charset val="0"/>
      </rPr>
      <t>921.08</t>
    </r>
    <r>
      <rPr>
        <sz val="10"/>
        <rFont val="宋体"/>
        <charset val="134"/>
      </rPr>
      <t>万元</t>
    </r>
  </si>
  <si>
    <t>省平台转一套表</t>
  </si>
  <si>
    <t>该企业已享受第六条（二）款奖补5万元。</t>
  </si>
  <si>
    <t>黄山迎客天下文化旅游发展有限公司</t>
  </si>
  <si>
    <t>91341000MA2ULBJW5N</t>
  </si>
  <si>
    <t>黄山市广电传媒有限公司</t>
  </si>
  <si>
    <t>91341000336675191X</t>
  </si>
  <si>
    <t>第六条（一）年度入规（达限）企业</t>
  </si>
  <si>
    <t>黄山徽扬物联科技有限公司</t>
  </si>
  <si>
    <t>91341000300690488K</t>
  </si>
  <si>
    <r>
      <rPr>
        <sz val="10"/>
        <rFont val="宋体"/>
        <charset val="134"/>
      </rPr>
      <t>入库税款屯溪区支库</t>
    </r>
    <r>
      <rPr>
        <sz val="10"/>
        <rFont val="Times New Roman"/>
        <charset val="0"/>
      </rPr>
      <t>33.83</t>
    </r>
    <r>
      <rPr>
        <sz val="10"/>
        <rFont val="宋体"/>
        <charset val="134"/>
      </rPr>
      <t>万元，市中心支库</t>
    </r>
    <r>
      <rPr>
        <sz val="10"/>
        <rFont val="Times New Roman"/>
        <charset val="0"/>
      </rPr>
      <t>2.81</t>
    </r>
    <r>
      <rPr>
        <sz val="10"/>
        <rFont val="宋体"/>
        <charset val="134"/>
      </rPr>
      <t>万元</t>
    </r>
  </si>
  <si>
    <t>黄山天盈财富广场管理有限公司</t>
  </si>
  <si>
    <t>91341000670903671G</t>
  </si>
  <si>
    <t>安徽英纳维特旅游科技有限公司</t>
  </si>
  <si>
    <t>91341000343878923L</t>
  </si>
  <si>
    <t>一套表转省平台</t>
  </si>
  <si>
    <t>入库税款0元。</t>
  </si>
  <si>
    <t>黄山新视线国际旅行社有限公司</t>
  </si>
  <si>
    <t>91341000MA2MT8X19Y</t>
  </si>
  <si>
    <t>黄山华度传媒有限公司</t>
  </si>
  <si>
    <t>91341000065209024L</t>
  </si>
  <si>
    <t>2021年被处罚</t>
  </si>
  <si>
    <t>2021年被处罚，一套表转省平台</t>
  </si>
  <si>
    <t>不符合</t>
  </si>
  <si>
    <t>2021年被处罚，一套表转省平台。</t>
  </si>
  <si>
    <t>安徽敬义昌数字科技有限公司</t>
  </si>
  <si>
    <t>91341000MA2WHBWP06</t>
  </si>
  <si>
    <t>安徽英腾律师事务所</t>
  </si>
  <si>
    <t>31340000MD02337253</t>
  </si>
  <si>
    <t>黄山群荟网络科技有限公司</t>
  </si>
  <si>
    <t>91341003MA2RL51G05</t>
  </si>
  <si>
    <t>黄山市黄山区国盾保安服务有限公司</t>
  </si>
  <si>
    <t>9134100308755171X9</t>
  </si>
  <si>
    <t>黄山汤川散客旅游中心有限公司</t>
  </si>
  <si>
    <t>91341000078720390G</t>
  </si>
  <si>
    <t>黄山区汤口镇宝洁洗涤有限公司</t>
  </si>
  <si>
    <t>91341000691066403B</t>
  </si>
  <si>
    <t>黄山浦华保安服务有限公司</t>
  </si>
  <si>
    <t>913410006662336957</t>
  </si>
  <si>
    <t>安徽中路建劳务有限公司</t>
  </si>
  <si>
    <t>91341003MA2U0Y7H4K</t>
  </si>
  <si>
    <t>黄山市黄山区振东架业有限公司</t>
  </si>
  <si>
    <t>91341003560652875X</t>
  </si>
  <si>
    <t>黄山市黄山区景太保安服务有限公司</t>
  </si>
  <si>
    <t>91341003597054895G</t>
  </si>
  <si>
    <t>黄山大舍建筑设计服务中心（有限合伙）</t>
  </si>
  <si>
    <t>91341003MA2PLH3N1B</t>
  </si>
  <si>
    <t>安徽星空图信息科技有限公司</t>
  </si>
  <si>
    <t>91341004692835278W</t>
  </si>
  <si>
    <r>
      <rPr>
        <sz val="10"/>
        <rFont val="宋体"/>
        <charset val="134"/>
      </rPr>
      <t>入库税款徽州区支库</t>
    </r>
    <r>
      <rPr>
        <sz val="10"/>
        <rFont val="Times New Roman"/>
        <charset val="0"/>
      </rPr>
      <t>57.32</t>
    </r>
    <r>
      <rPr>
        <sz val="10"/>
        <rFont val="宋体"/>
        <charset val="134"/>
      </rPr>
      <t>万元，休宁县支库</t>
    </r>
    <r>
      <rPr>
        <sz val="10"/>
        <rFont val="Times New Roman"/>
        <charset val="0"/>
      </rPr>
      <t>2.12</t>
    </r>
    <r>
      <rPr>
        <sz val="10"/>
        <rFont val="宋体"/>
        <charset val="134"/>
      </rPr>
      <t>万元</t>
    </r>
  </si>
  <si>
    <t>安徽裕搏企业管理有限公司</t>
  </si>
  <si>
    <t>91341004MA2RRFGF8F</t>
  </si>
  <si>
    <t>黄山英杰集团保安服务有限公司</t>
  </si>
  <si>
    <t>91341021092485446T</t>
  </si>
  <si>
    <t>2021年入库税款0元</t>
  </si>
  <si>
    <t>黄山市歙州阳产土楼文化旅游发展有限公司</t>
  </si>
  <si>
    <t>913410213439327154</t>
  </si>
  <si>
    <t>黄山锦桥财税科技服务有限公司</t>
  </si>
  <si>
    <t>9134102108223247XH</t>
  </si>
  <si>
    <t>歙县华徽机动车检测有限公司</t>
  </si>
  <si>
    <t>91341021MA2MQAPL01</t>
  </si>
  <si>
    <t>黄山市徽胜黄梅戏剧有限公司</t>
  </si>
  <si>
    <t>91341022343894069N</t>
  </si>
  <si>
    <t>该企业已享受第六条第（六）款奖补1.16万元。</t>
  </si>
  <si>
    <t>黄山速洁洗涤有限公司</t>
  </si>
  <si>
    <t>91341023MA2UHA3G8A</t>
  </si>
  <si>
    <t>黟县悦途体育旅游有限责任公司</t>
  </si>
  <si>
    <t>91341023077200617N</t>
  </si>
  <si>
    <t>已退库。</t>
  </si>
  <si>
    <t>黄山大木古建筑设计有限公司</t>
  </si>
  <si>
    <t>913410235901986263</t>
  </si>
  <si>
    <t>安徽擎丰人力资源服务有限公司</t>
  </si>
  <si>
    <t>91341002MA2TG4NT9G</t>
  </si>
  <si>
    <r>
      <rPr>
        <sz val="10"/>
        <rFont val="宋体"/>
        <charset val="134"/>
      </rPr>
      <t>入库税款屯溪区支库</t>
    </r>
    <r>
      <rPr>
        <sz val="10"/>
        <rFont val="Times New Roman"/>
        <charset val="0"/>
      </rPr>
      <t>2.98</t>
    </r>
    <r>
      <rPr>
        <sz val="10"/>
        <rFont val="宋体"/>
        <charset val="134"/>
      </rPr>
      <t>万元，黟县支库</t>
    </r>
    <r>
      <rPr>
        <sz val="10"/>
        <rFont val="Times New Roman"/>
        <charset val="0"/>
      </rPr>
      <t>0.06</t>
    </r>
    <r>
      <rPr>
        <sz val="10"/>
        <rFont val="宋体"/>
        <charset val="134"/>
      </rPr>
      <t>万元</t>
    </r>
  </si>
  <si>
    <t>祁门县经典广告传媒有限公司</t>
  </si>
  <si>
    <t>913410245845873428</t>
  </si>
  <si>
    <t>安徽诺荣服务外包有限公司</t>
  </si>
  <si>
    <t>91340323MA2UPJD5X4</t>
  </si>
  <si>
    <t>已退库</t>
  </si>
  <si>
    <t>已退库，2021年入库税款0元。</t>
  </si>
  <si>
    <t>黄山市盛世观瑭影视文化传媒有限公司</t>
  </si>
  <si>
    <t>91341002MA2WK9D9XA</t>
  </si>
  <si>
    <t>该企业已享受第六条（二）款奖补0.05万元。</t>
  </si>
  <si>
    <t>黄山蚂蚁云创创业空间服务有限公司</t>
  </si>
  <si>
    <t>91341021MA2WUYMJ1G</t>
  </si>
  <si>
    <t>黄山医众科技有限公司</t>
  </si>
  <si>
    <t>91341023MA2WHLUF3W</t>
  </si>
  <si>
    <t>黄山圣大工程机械租赁有限公司</t>
  </si>
  <si>
    <t>91341024MA2WM10E73</t>
  </si>
  <si>
    <t>该企业已享受第六条（二）款奖补2.54万元。</t>
  </si>
  <si>
    <t>黄山高新供应链有限公司</t>
  </si>
  <si>
    <t>91341000MA8N54N58G</t>
  </si>
  <si>
    <t>5164</t>
  </si>
  <si>
    <t>第六条（一）新列入限额以上的商贸服务业企业（年度入库）</t>
  </si>
  <si>
    <t>黄山市瑞旺新材料销售有限公司</t>
  </si>
  <si>
    <t>91341000MA2UYCFX1Y</t>
  </si>
  <si>
    <t>5169</t>
  </si>
  <si>
    <t>黄山晟钻珠宝销售有限公司</t>
  </si>
  <si>
    <t>91341002MA2RUGE36B</t>
  </si>
  <si>
    <t>5245</t>
  </si>
  <si>
    <t>黄山车用能源运营有限公司</t>
  </si>
  <si>
    <t>91341000MA2WF66R7D</t>
  </si>
  <si>
    <t>5265</t>
  </si>
  <si>
    <t>黄山诚锦商贸有限公司</t>
  </si>
  <si>
    <t>91341002MA2W8Y364K</t>
  </si>
  <si>
    <t>5127</t>
  </si>
  <si>
    <r>
      <rPr>
        <sz val="10"/>
        <rFont val="宋体"/>
        <charset val="134"/>
      </rPr>
      <t>入库税款屯溪区支库</t>
    </r>
    <r>
      <rPr>
        <sz val="10"/>
        <rFont val="Times New Roman"/>
        <charset val="0"/>
      </rPr>
      <t>2.12</t>
    </r>
    <r>
      <rPr>
        <sz val="10"/>
        <rFont val="宋体"/>
        <charset val="134"/>
      </rPr>
      <t>万元，黄山市中心支库</t>
    </r>
    <r>
      <rPr>
        <sz val="10"/>
        <rFont val="Times New Roman"/>
        <charset val="0"/>
      </rPr>
      <t>0.31</t>
    </r>
    <r>
      <rPr>
        <sz val="10"/>
        <rFont val="宋体"/>
        <charset val="134"/>
      </rPr>
      <t>万元</t>
    </r>
  </si>
  <si>
    <t>黄山市珍味坊商贸有限公司</t>
  </si>
  <si>
    <t>91341002MA2WT2LA9Q</t>
  </si>
  <si>
    <t>5292</t>
  </si>
  <si>
    <t>黄山同聚楼新安宴大酒店有限公司</t>
  </si>
  <si>
    <t>91341000MA2W6P2H24</t>
  </si>
  <si>
    <t>6210</t>
  </si>
  <si>
    <t>黄山惠风汽车销售服务有限公司</t>
  </si>
  <si>
    <t>91341000769027560W</t>
  </si>
  <si>
    <t>5261</t>
  </si>
  <si>
    <r>
      <rPr>
        <sz val="10"/>
        <rFont val="宋体"/>
        <charset val="134"/>
      </rPr>
      <t>入库税款黄山高新技术产业开发区支库</t>
    </r>
    <r>
      <rPr>
        <sz val="10"/>
        <rFont val="Times New Roman"/>
        <charset val="0"/>
      </rPr>
      <t>44.65</t>
    </r>
    <r>
      <rPr>
        <sz val="10"/>
        <rFont val="宋体"/>
        <charset val="134"/>
      </rPr>
      <t>万元，市中心库</t>
    </r>
    <r>
      <rPr>
        <sz val="10"/>
        <rFont val="Times New Roman"/>
        <charset val="0"/>
      </rPr>
      <t>17.97</t>
    </r>
    <r>
      <rPr>
        <sz val="10"/>
        <rFont val="宋体"/>
        <charset val="134"/>
      </rPr>
      <t>万元</t>
    </r>
  </si>
  <si>
    <t>黄山市惠康膳食管理服务有限公司</t>
  </si>
  <si>
    <t>91341000798102152A</t>
  </si>
  <si>
    <t>6220</t>
  </si>
  <si>
    <t>安徽逸园餐饮管理有限公司</t>
  </si>
  <si>
    <t>91341000594292839E</t>
  </si>
  <si>
    <t>黄山市万泉车业销售有限公司</t>
  </si>
  <si>
    <t>91341000697398927Q</t>
  </si>
  <si>
    <t>5264</t>
  </si>
  <si>
    <t>黄山地平线大酒店有限公司</t>
  </si>
  <si>
    <t>913410037647989486</t>
  </si>
  <si>
    <t>黄山披云太平鱼味馆有限公司</t>
  </si>
  <si>
    <t>91341003394420330B</t>
  </si>
  <si>
    <t>黄山盛诺酒店管理有限公司</t>
  </si>
  <si>
    <t>91341004MA2W45N36U</t>
  </si>
  <si>
    <t>6121</t>
  </si>
  <si>
    <t>黄山市茶满鸿电子商务有限公司</t>
  </si>
  <si>
    <t>91330101MA2GMK9T4N</t>
  </si>
  <si>
    <t>黄山市铂信供应链有限公司</t>
  </si>
  <si>
    <t>91341004MA8N24020A</t>
  </si>
  <si>
    <t>黄山晤悦商贸有限公司</t>
  </si>
  <si>
    <t>91341004MA2TY7NG95</t>
  </si>
  <si>
    <t>5212</t>
  </si>
  <si>
    <t>黄山贞元商贸有限公司</t>
  </si>
  <si>
    <t>91341004692832915F</t>
  </si>
  <si>
    <t>黄山雷声新材料科技有限公司</t>
  </si>
  <si>
    <t>91341004MA2TPN9974</t>
  </si>
  <si>
    <t>安徽健嘉网络信息科技有限公司</t>
  </si>
  <si>
    <t>91341004MA2UXPKP8N</t>
  </si>
  <si>
    <t>黄山轩尚汽车销售服务有限公司</t>
  </si>
  <si>
    <t>91341022MA2WCQEX5F</t>
  </si>
  <si>
    <r>
      <rPr>
        <sz val="10"/>
        <rFont val="宋体"/>
        <charset val="134"/>
      </rPr>
      <t>入库税款休宁县支库</t>
    </r>
    <r>
      <rPr>
        <sz val="10"/>
        <rFont val="Times New Roman"/>
        <charset val="0"/>
      </rPr>
      <t>1.43</t>
    </r>
    <r>
      <rPr>
        <sz val="10"/>
        <rFont val="宋体"/>
        <charset val="134"/>
      </rPr>
      <t>万元，市中心支库</t>
    </r>
    <r>
      <rPr>
        <sz val="10"/>
        <rFont val="Times New Roman"/>
        <charset val="0"/>
      </rPr>
      <t>1.68</t>
    </r>
    <r>
      <rPr>
        <sz val="10"/>
        <rFont val="宋体"/>
        <charset val="134"/>
      </rPr>
      <t>万元</t>
    </r>
  </si>
  <si>
    <t>黄山锦绚汽车销售服务有限公司</t>
  </si>
  <si>
    <t>91341022MA2UNQX55N</t>
  </si>
  <si>
    <t>黄山市青本贸易有限公司</t>
  </si>
  <si>
    <t>91341022MA2MQAAC1G</t>
  </si>
  <si>
    <t>5172</t>
  </si>
  <si>
    <t>黟县东榕酒店管理有限公司</t>
  </si>
  <si>
    <t>91341023MA2N0EP17M</t>
  </si>
  <si>
    <t>6110</t>
  </si>
  <si>
    <t>入库税款为-913.64万元</t>
  </si>
  <si>
    <t>祁门县百悦颂福楼酒店有限责任公司</t>
  </si>
  <si>
    <t>91341024MA2UT8ER8P</t>
  </si>
  <si>
    <t>黄山美嘉豪大酒店有限公司</t>
  </si>
  <si>
    <t>91341000MA2RHEY7XQ</t>
  </si>
  <si>
    <t>第六条（一）新列入限额以上的商贸服务业企业（月度入库）</t>
  </si>
  <si>
    <t>黄山海实新材料科技有限公司</t>
  </si>
  <si>
    <t>91341004MA2MTH5155</t>
  </si>
  <si>
    <t>黄山众润工贸有限公司</t>
  </si>
  <si>
    <t>91341021MA2U7L3W48</t>
  </si>
  <si>
    <t>黄山意晟食品有限公司</t>
  </si>
  <si>
    <t>91341002MA2T7EMR4W</t>
  </si>
  <si>
    <t>5121</t>
  </si>
  <si>
    <t>黄山小罐茶电子商务有限公司</t>
  </si>
  <si>
    <t>91341000MA2W977375</t>
  </si>
  <si>
    <t>黟县汇润嘉购物广场有限责任公司</t>
  </si>
  <si>
    <t>91341023MA2W94EU41</t>
  </si>
  <si>
    <t>黄山市齐家福生活超市有限公司</t>
  </si>
  <si>
    <t>91341024MA2WDTJ19Q</t>
  </si>
  <si>
    <t>歙县新隆商贸有限公司</t>
  </si>
  <si>
    <t>91341021MA2WM53Y0G</t>
  </si>
  <si>
    <t>黄山瑞冠汽车销售有限公司</t>
  </si>
  <si>
    <t>91341002MA2WCL7K02</t>
  </si>
  <si>
    <t>休宁县联惠超市有限公司</t>
  </si>
  <si>
    <t>91341022MA2WCHP430</t>
  </si>
  <si>
    <t>黄山旗胜汽车销售服务有限公司</t>
  </si>
  <si>
    <t>91341000MA2W305LXE</t>
  </si>
  <si>
    <r>
      <rPr>
        <sz val="10"/>
        <rFont val="宋体"/>
        <charset val="134"/>
      </rPr>
      <t>入库税款黄山市中心支库</t>
    </r>
    <r>
      <rPr>
        <sz val="10"/>
        <rFont val="Times New Roman"/>
        <charset val="0"/>
      </rPr>
      <t>18.66</t>
    </r>
    <r>
      <rPr>
        <sz val="10"/>
        <rFont val="宋体"/>
        <charset val="134"/>
      </rPr>
      <t>万元，屯溪区支库</t>
    </r>
    <r>
      <rPr>
        <sz val="10"/>
        <rFont val="Times New Roman"/>
        <charset val="0"/>
      </rPr>
      <t>19.57</t>
    </r>
    <r>
      <rPr>
        <sz val="10"/>
        <rFont val="宋体"/>
        <charset val="134"/>
      </rPr>
      <t>万元</t>
    </r>
  </si>
  <si>
    <t>黄山莜美电子商务有限公司</t>
  </si>
  <si>
    <t>91341004MA8N27HR1B</t>
  </si>
  <si>
    <t>黄山沃丰商贸有限公司</t>
  </si>
  <si>
    <t>91341002MA2WAU6D09</t>
  </si>
  <si>
    <r>
      <rPr>
        <sz val="10"/>
        <rFont val="宋体"/>
        <charset val="134"/>
      </rPr>
      <t>入库税款黄山市屯溪区支库</t>
    </r>
    <r>
      <rPr>
        <sz val="10"/>
        <rFont val="Times New Roman"/>
        <charset val="0"/>
      </rPr>
      <t>6.89</t>
    </r>
    <r>
      <rPr>
        <sz val="10"/>
        <rFont val="宋体"/>
        <charset val="134"/>
      </rPr>
      <t>万元，经开区</t>
    </r>
    <r>
      <rPr>
        <sz val="10"/>
        <rFont val="Times New Roman"/>
        <charset val="0"/>
      </rPr>
      <t>12.17</t>
    </r>
    <r>
      <rPr>
        <sz val="10"/>
        <rFont val="宋体"/>
        <charset val="134"/>
      </rPr>
      <t>万元</t>
    </r>
  </si>
  <si>
    <t>安徽徐府餐饮管理有限公司</t>
  </si>
  <si>
    <t>91341021MA2WCWUM39</t>
  </si>
  <si>
    <t>黄山市徽州区金家村餐饮有限公司</t>
  </si>
  <si>
    <t>91341004MA2WU0QW0C</t>
  </si>
  <si>
    <t>歙县兰信酒店管理有限公司</t>
  </si>
  <si>
    <t>91341021MA2WRREQ2E</t>
  </si>
  <si>
    <t>2021年入库税款0.01万元</t>
  </si>
  <si>
    <t>以上总计79家</t>
  </si>
  <si>
    <t>企业属地</t>
  </si>
  <si>
    <t>黟县</t>
  </si>
  <si>
    <r>
      <rPr>
        <sz val="9"/>
        <rFont val="宋体"/>
        <charset val="134"/>
      </rPr>
      <t>第六条（二）年营业收入</t>
    </r>
    <r>
      <rPr>
        <sz val="9"/>
        <rFont val="Times New Roman"/>
        <charset val="0"/>
      </rPr>
      <t>1000</t>
    </r>
    <r>
      <rPr>
        <sz val="9"/>
        <rFont val="宋体"/>
        <charset val="134"/>
      </rPr>
      <t>万以下的企业，当年营收增速</t>
    </r>
    <r>
      <rPr>
        <sz val="9"/>
        <rFont val="Times New Roman"/>
        <charset val="0"/>
      </rPr>
      <t>30%-50%</t>
    </r>
  </si>
  <si>
    <t>黄山市黟县徽韵文化旅游发展有限公司</t>
  </si>
  <si>
    <t>9134102367094887X0</t>
  </si>
  <si>
    <t>黄山诚晟影城管理有限公司</t>
  </si>
  <si>
    <t>屯溪区</t>
  </si>
  <si>
    <t>91341002MA2NYD1Y7A</t>
  </si>
  <si>
    <t>黟县研拓旅游商品投资有限公司</t>
  </si>
  <si>
    <t>913410230597047233</t>
  </si>
  <si>
    <t>黄山佩安机动车安全检测有限公司</t>
  </si>
  <si>
    <t>歙县</t>
  </si>
  <si>
    <t>91341021394202915N</t>
  </si>
  <si>
    <t>黄山龙川徽文化发展股份有限公司</t>
  </si>
  <si>
    <t>91341000396209125U</t>
  </si>
  <si>
    <t>安徽徽州文物工程勘察设计有限公司</t>
  </si>
  <si>
    <t>91341000662918830T</t>
  </si>
  <si>
    <t>黄山市歙县辉强汽车维修服务有限公司</t>
  </si>
  <si>
    <t>91341021677569688F</t>
  </si>
  <si>
    <r>
      <rPr>
        <sz val="10"/>
        <rFont val="宋体"/>
        <charset val="134"/>
      </rPr>
      <t>入库税款黄山市中心支库</t>
    </r>
    <r>
      <rPr>
        <sz val="10"/>
        <rFont val="Times New Roman"/>
        <charset val="0"/>
      </rPr>
      <t>6.23</t>
    </r>
    <r>
      <rPr>
        <sz val="10"/>
        <rFont val="宋体"/>
        <charset val="134"/>
      </rPr>
      <t>万元，歙县支库</t>
    </r>
    <r>
      <rPr>
        <sz val="10"/>
        <rFont val="Times New Roman"/>
        <charset val="0"/>
      </rPr>
      <t>6.61</t>
    </r>
    <r>
      <rPr>
        <sz val="10"/>
        <rFont val="宋体"/>
        <charset val="134"/>
      </rPr>
      <t>万元</t>
    </r>
  </si>
  <si>
    <t>黄山科创高新技术创业服务有限公司</t>
  </si>
  <si>
    <t>91341000686881753E</t>
  </si>
  <si>
    <t>安徽地平律师事务所</t>
  </si>
  <si>
    <t>31340000711709649B</t>
  </si>
  <si>
    <t>黄山市建设工程质量监督检测中心有限公司</t>
  </si>
  <si>
    <t>913410007430871860</t>
  </si>
  <si>
    <t>休宁县建筑材料检测试验室</t>
  </si>
  <si>
    <t>休宁县</t>
  </si>
  <si>
    <t>91341022744853196K</t>
  </si>
  <si>
    <t>黟县向阳汽车修理有限公司</t>
  </si>
  <si>
    <t>913410237529746178</t>
  </si>
  <si>
    <t>黄山市金信财税代理事务所有限公司</t>
  </si>
  <si>
    <t>91341021766868364K</t>
  </si>
  <si>
    <t>黄山市鑫鑫财税咨询事务所有限公司</t>
  </si>
  <si>
    <t>徽州区</t>
  </si>
  <si>
    <t>91341004772807779T</t>
  </si>
  <si>
    <t>祁门县城东陵园有限公司</t>
  </si>
  <si>
    <t>祁门县</t>
  </si>
  <si>
    <t>91341024774984410X</t>
  </si>
  <si>
    <t>黄山双星工程咨询有限公司</t>
  </si>
  <si>
    <t>91341000777372436N</t>
  </si>
  <si>
    <t>黄山市歙县天艺广告装饰有限公司</t>
  </si>
  <si>
    <t>913410217964465764</t>
  </si>
  <si>
    <t>黟县汇邦广告传媒有限公司</t>
  </si>
  <si>
    <t>91341023MA2NGXEK1T</t>
  </si>
  <si>
    <t>黟县中诚劳务服务有限公司</t>
  </si>
  <si>
    <t>91341023MA2RUMJ34D</t>
  </si>
  <si>
    <t>已退库，2021年入库税收0.01万元。</t>
  </si>
  <si>
    <r>
      <rPr>
        <sz val="9"/>
        <rFont val="宋体"/>
        <charset val="134"/>
      </rPr>
      <t>第六条（二）年营业收入</t>
    </r>
    <r>
      <rPr>
        <sz val="9"/>
        <rFont val="Times New Roman"/>
        <charset val="0"/>
      </rPr>
      <t>1000</t>
    </r>
    <r>
      <rPr>
        <sz val="9"/>
        <rFont val="宋体"/>
        <charset val="134"/>
      </rPr>
      <t>万以下的企业，当年营收增速</t>
    </r>
    <r>
      <rPr>
        <sz val="9"/>
        <rFont val="Times New Roman"/>
        <charset val="0"/>
      </rPr>
      <t>50%</t>
    </r>
    <r>
      <rPr>
        <sz val="9"/>
        <rFont val="宋体"/>
        <charset val="134"/>
      </rPr>
      <t>以上</t>
    </r>
  </si>
  <si>
    <t>2021年入库税收0元</t>
  </si>
  <si>
    <t>黄山光美金逸电影城有限公司</t>
  </si>
  <si>
    <t>913410000691011762</t>
  </si>
  <si>
    <t>黄山上影电影城有限公司</t>
  </si>
  <si>
    <t>913410005901672214</t>
  </si>
  <si>
    <t>黄山汇众骄阳文化传媒有限公司</t>
  </si>
  <si>
    <t>91341000MA2NU59G7B</t>
  </si>
  <si>
    <t>黄山新奥体育发展有限公司</t>
  </si>
  <si>
    <t>91341000348736975Y</t>
  </si>
  <si>
    <t>黄山中和财税代理事务所有限公司</t>
  </si>
  <si>
    <t>91341004051475057E</t>
  </si>
  <si>
    <t>休宁群力汽车修理有限公司</t>
  </si>
  <si>
    <t>913410220557948136</t>
  </si>
  <si>
    <t>黄山市百花影视文化传媒有限公司</t>
  </si>
  <si>
    <t>913410210652165580</t>
  </si>
  <si>
    <t>已退库，2021年入库税收0元</t>
  </si>
  <si>
    <t>黄山市金辉汽车服务有限公司</t>
  </si>
  <si>
    <t>91341004099327141F</t>
  </si>
  <si>
    <t>黄山捷升智能科技有限公司</t>
  </si>
  <si>
    <t>9134100032546644XJ</t>
  </si>
  <si>
    <r>
      <rPr>
        <sz val="10"/>
        <rFont val="宋体"/>
        <charset val="134"/>
      </rPr>
      <t>入库税款屯溪区支库</t>
    </r>
    <r>
      <rPr>
        <sz val="10"/>
        <rFont val="Times New Roman"/>
        <charset val="0"/>
      </rPr>
      <t>0.65</t>
    </r>
    <r>
      <rPr>
        <sz val="10"/>
        <rFont val="宋体"/>
        <charset val="134"/>
      </rPr>
      <t>万元，市中心支库</t>
    </r>
    <r>
      <rPr>
        <sz val="10"/>
        <rFont val="Times New Roman"/>
        <charset val="0"/>
      </rPr>
      <t>3.24</t>
    </r>
    <r>
      <rPr>
        <sz val="10"/>
        <rFont val="宋体"/>
        <charset val="134"/>
      </rPr>
      <t>万元</t>
    </r>
  </si>
  <si>
    <t>黄山市徽州区融资担保有限公司</t>
  </si>
  <si>
    <t>913410046679320761</t>
  </si>
  <si>
    <t>祁门县祁红文化发展有限公司</t>
  </si>
  <si>
    <t>9134102468081471XX</t>
  </si>
  <si>
    <t>黄山假日国际旅行社有限公司</t>
  </si>
  <si>
    <t>913410217049573615</t>
  </si>
  <si>
    <t>已退库，2021年入库税收0元。</t>
  </si>
  <si>
    <t>黄山市徽州永达实业有限公司</t>
  </si>
  <si>
    <t>913410047830659939</t>
  </si>
  <si>
    <t>黄山市徽州区公务用车服务有限公司</t>
  </si>
  <si>
    <t>91341004MA2MRF615L</t>
  </si>
  <si>
    <t>黄山市祁红文化旅游发展有限公司</t>
  </si>
  <si>
    <t>91341024MA2N3CMHX6</t>
  </si>
  <si>
    <t>黄山市碧丽洗涤服务有限公司</t>
  </si>
  <si>
    <t>91341002MA2P1AJ23X</t>
  </si>
  <si>
    <t>黄山华泽环境科技有限公司</t>
  </si>
  <si>
    <t>91341004MA2PBQN35B</t>
  </si>
  <si>
    <t>安徽华宿科技有限公司</t>
  </si>
  <si>
    <t>91341000MA2W0X085M</t>
  </si>
  <si>
    <t>黄山市黄山区国有资产运营有限公司</t>
  </si>
  <si>
    <t>黄山区</t>
  </si>
  <si>
    <t>9134100379356442XF</t>
  </si>
  <si>
    <r>
      <rPr>
        <sz val="9"/>
        <rFont val="宋体"/>
        <charset val="134"/>
      </rPr>
      <t>第六条（二）年营业收入</t>
    </r>
    <r>
      <rPr>
        <sz val="9"/>
        <rFont val="Times New Roman"/>
        <charset val="0"/>
      </rPr>
      <t>1000</t>
    </r>
    <r>
      <rPr>
        <sz val="9"/>
        <rFont val="宋体"/>
        <charset val="134"/>
      </rPr>
      <t>万元</t>
    </r>
    <r>
      <rPr>
        <sz val="9"/>
        <rFont val="Times New Roman"/>
        <charset val="0"/>
      </rPr>
      <t>-5000</t>
    </r>
    <r>
      <rPr>
        <sz val="9"/>
        <rFont val="宋体"/>
        <charset val="134"/>
      </rPr>
      <t>万元的企业，当年营收增速</t>
    </r>
    <r>
      <rPr>
        <sz val="9"/>
        <rFont val="Times New Roman"/>
        <charset val="0"/>
      </rPr>
      <t>30%-50%</t>
    </r>
  </si>
  <si>
    <t>黄山市卓企人力资源管理有限公司</t>
  </si>
  <si>
    <t>91341024MA2U6JP36B</t>
  </si>
  <si>
    <t>黄山市昇和机械租赁有限公司</t>
  </si>
  <si>
    <t>91341000MA2N21N1XB</t>
  </si>
  <si>
    <t>黄山市黟县琢艺堂三雕工艺有限公司</t>
  </si>
  <si>
    <t>91341023MA2MQQFW0X</t>
  </si>
  <si>
    <t>祁门县富桐劳务服务有限公司</t>
  </si>
  <si>
    <t>913410240756126267</t>
  </si>
  <si>
    <t>黄山卧虎会所管理有限公司</t>
  </si>
  <si>
    <t>91341003692824675W</t>
  </si>
  <si>
    <t>停业状态</t>
  </si>
  <si>
    <r>
      <rPr>
        <sz val="10"/>
        <rFont val="Times New Roman"/>
        <charset val="0"/>
      </rPr>
      <t>2021</t>
    </r>
    <r>
      <rPr>
        <sz val="10"/>
        <rFont val="宋体"/>
        <charset val="134"/>
      </rPr>
      <t>年入库税收</t>
    </r>
    <r>
      <rPr>
        <sz val="10"/>
        <rFont val="Times New Roman"/>
        <charset val="0"/>
      </rPr>
      <t>0</t>
    </r>
    <r>
      <rPr>
        <sz val="10"/>
        <rFont val="宋体"/>
        <charset val="134"/>
      </rPr>
      <t>元</t>
    </r>
  </si>
  <si>
    <r>
      <rPr>
        <sz val="10"/>
        <rFont val="宋体"/>
        <charset val="134"/>
      </rPr>
      <t>该企业已享受第六条（九）款奖补</t>
    </r>
    <r>
      <rPr>
        <sz val="10"/>
        <rFont val="Times New Roman"/>
        <charset val="0"/>
      </rPr>
      <t>19.72</t>
    </r>
    <r>
      <rPr>
        <sz val="10"/>
        <rFont val="宋体"/>
        <charset val="134"/>
      </rPr>
      <t>万元</t>
    </r>
  </si>
  <si>
    <t>安徽润一生态建设有限公司</t>
  </si>
  <si>
    <t>91341022560695592T</t>
  </si>
  <si>
    <r>
      <rPr>
        <sz val="9"/>
        <rFont val="宋体"/>
        <charset val="134"/>
      </rPr>
      <t>第六条（二）年营业收入</t>
    </r>
    <r>
      <rPr>
        <sz val="9"/>
        <rFont val="Times New Roman"/>
        <charset val="0"/>
      </rPr>
      <t>1000</t>
    </r>
    <r>
      <rPr>
        <sz val="9"/>
        <rFont val="宋体"/>
        <charset val="134"/>
      </rPr>
      <t>万元</t>
    </r>
    <r>
      <rPr>
        <sz val="9"/>
        <rFont val="Times New Roman"/>
        <charset val="0"/>
      </rPr>
      <t>-5000</t>
    </r>
    <r>
      <rPr>
        <sz val="9"/>
        <rFont val="宋体"/>
        <charset val="134"/>
      </rPr>
      <t>万元的企业，当年营收增速</t>
    </r>
    <r>
      <rPr>
        <sz val="9"/>
        <rFont val="Times New Roman"/>
        <charset val="0"/>
      </rPr>
      <t>50%</t>
    </r>
    <r>
      <rPr>
        <sz val="9"/>
        <rFont val="宋体"/>
        <charset val="134"/>
      </rPr>
      <t>以上</t>
    </r>
  </si>
  <si>
    <t>黄山市仁和人力资源服务有限公司</t>
  </si>
  <si>
    <t>91341000395890721F</t>
  </si>
  <si>
    <t>云海黄山大数据产业发展有限公司</t>
  </si>
  <si>
    <t>91341000MA2TW8K358</t>
  </si>
  <si>
    <r>
      <rPr>
        <sz val="10"/>
        <rFont val="Times New Roman"/>
        <charset val="0"/>
      </rPr>
      <t>2021</t>
    </r>
    <r>
      <rPr>
        <sz val="10"/>
        <rFont val="宋体"/>
        <charset val="134"/>
      </rPr>
      <t>年入库税收</t>
    </r>
    <r>
      <rPr>
        <sz val="10"/>
        <rFont val="Times New Roman"/>
        <charset val="0"/>
      </rPr>
      <t>-20.64</t>
    </r>
    <r>
      <rPr>
        <sz val="10"/>
        <rFont val="宋体"/>
        <charset val="134"/>
      </rPr>
      <t>元</t>
    </r>
  </si>
  <si>
    <t>黄山市保安服务有限公司</t>
  </si>
  <si>
    <t>9134100073301379X5</t>
  </si>
  <si>
    <t>黄山开创电力勘察设计院有限公司</t>
  </si>
  <si>
    <t>9134100074489326XG</t>
  </si>
  <si>
    <t>黄山市快线国际旅行社有限公司</t>
  </si>
  <si>
    <t>913410007373171842</t>
  </si>
  <si>
    <t>黄山太平洋购物中心有限公司</t>
  </si>
  <si>
    <t>91341000MA2NA02332</t>
  </si>
  <si>
    <t>安徽戏帮影视传媒有限公司</t>
  </si>
  <si>
    <t>91341023MA2UUUM97E</t>
  </si>
  <si>
    <t>黄山网络旅行社有限公司</t>
  </si>
  <si>
    <t>913410006742266984</t>
  </si>
  <si>
    <t>黄山市新安江百里大画廊旅游开发有限公司</t>
  </si>
  <si>
    <t>913410217608210398</t>
  </si>
  <si>
    <t>黄山市金太阳凯利市场咨询服务有限公司</t>
  </si>
  <si>
    <t>9134100067755681XR</t>
  </si>
  <si>
    <t>黄山市徽州国有投资集团有限公司</t>
  </si>
  <si>
    <t>91341004661429787M</t>
  </si>
  <si>
    <t>黄山市祁门县向科爆破工程有限公司</t>
  </si>
  <si>
    <t>91341024698968055R</t>
  </si>
  <si>
    <t>黄山交投公路工程试验检测有限公司</t>
  </si>
  <si>
    <t>91341000764771470N</t>
  </si>
  <si>
    <t>黄山市屯溪城市建设投资有限责任公司</t>
  </si>
  <si>
    <t>91341002MA2NUG789A</t>
  </si>
  <si>
    <r>
      <rPr>
        <sz val="10"/>
        <rFont val="宋体"/>
        <charset val="134"/>
      </rPr>
      <t>入库税款屯溪区支库</t>
    </r>
    <r>
      <rPr>
        <sz val="10"/>
        <rFont val="Times New Roman"/>
        <charset val="0"/>
      </rPr>
      <t>45.87</t>
    </r>
    <r>
      <rPr>
        <sz val="10"/>
        <rFont val="宋体"/>
        <charset val="134"/>
      </rPr>
      <t>万元，市中心支库</t>
    </r>
    <r>
      <rPr>
        <sz val="10"/>
        <rFont val="Times New Roman"/>
        <charset val="0"/>
      </rPr>
      <t>82.56</t>
    </r>
    <r>
      <rPr>
        <sz val="10"/>
        <rFont val="宋体"/>
        <charset val="134"/>
      </rPr>
      <t>万元</t>
    </r>
  </si>
  <si>
    <t>黄山市新庄广告传媒有限公司</t>
  </si>
  <si>
    <t>91341004MA2Q3TR95M</t>
  </si>
  <si>
    <t>已退库，2021年入库税收0.01万元</t>
  </si>
  <si>
    <t>黄山市城建项目管理有限公司</t>
  </si>
  <si>
    <t>91341000MA2RLWED2W</t>
  </si>
  <si>
    <t xml:space="preserve">符合 </t>
  </si>
  <si>
    <t>安徽乐保吧网络科技有限公司</t>
  </si>
  <si>
    <t>91341021MA2UGDDN1L</t>
  </si>
  <si>
    <r>
      <rPr>
        <sz val="9"/>
        <rFont val="宋体"/>
        <charset val="134"/>
      </rPr>
      <t>第六条（二）年营业收入</t>
    </r>
    <r>
      <rPr>
        <sz val="9"/>
        <rFont val="Times New Roman"/>
        <charset val="0"/>
      </rPr>
      <t>5000</t>
    </r>
    <r>
      <rPr>
        <sz val="9"/>
        <rFont val="宋体"/>
        <charset val="134"/>
      </rPr>
      <t>万元以上的企业，当年营收增速</t>
    </r>
    <r>
      <rPr>
        <sz val="9"/>
        <rFont val="Times New Roman"/>
        <charset val="0"/>
      </rPr>
      <t>20-30%</t>
    </r>
  </si>
  <si>
    <t>黄山市工程勘察院有限公司</t>
  </si>
  <si>
    <t>9134100015146470XP</t>
  </si>
  <si>
    <t>黄山旅游发展股份有限公司</t>
  </si>
  <si>
    <t>91341000610487768C</t>
  </si>
  <si>
    <r>
      <rPr>
        <sz val="9"/>
        <rFont val="宋体"/>
        <charset val="134"/>
      </rPr>
      <t>第六条（二）年营业收入</t>
    </r>
    <r>
      <rPr>
        <sz val="9"/>
        <rFont val="Times New Roman"/>
        <charset val="0"/>
      </rPr>
      <t>5000</t>
    </r>
    <r>
      <rPr>
        <sz val="9"/>
        <rFont val="宋体"/>
        <charset val="134"/>
      </rPr>
      <t>万元以上的企业，当年营收增速</t>
    </r>
    <r>
      <rPr>
        <sz val="9"/>
        <rFont val="Times New Roman"/>
        <charset val="0"/>
      </rPr>
      <t>30%</t>
    </r>
    <r>
      <rPr>
        <sz val="9"/>
        <rFont val="宋体"/>
        <charset val="134"/>
      </rPr>
      <t>以上</t>
    </r>
  </si>
  <si>
    <t>黄山群聚广告有限公司</t>
  </si>
  <si>
    <t>91341003MA2T44536G</t>
  </si>
  <si>
    <t>黄山华苑国际旅行社有限公司</t>
  </si>
  <si>
    <t>913410007529888673</t>
  </si>
  <si>
    <t>安徽仁励窝人力资源服务有限公司</t>
  </si>
  <si>
    <t>91341000MA2W2A5H9X</t>
  </si>
  <si>
    <t>已注销</t>
  </si>
  <si>
    <t>休宁县齐云砂石资源开发服务有限公司</t>
  </si>
  <si>
    <t>91341022MA2U490C28</t>
  </si>
  <si>
    <t>黄山新途国际旅行社有限公司</t>
  </si>
  <si>
    <t>913410003366786167</t>
  </si>
  <si>
    <t>黟县徽黄西递旅游开发有限公司</t>
  </si>
  <si>
    <t>91341023328048614Y</t>
  </si>
  <si>
    <t>黄山歙县晨泰化工工贸有限公司</t>
  </si>
  <si>
    <t>91341021734974787G</t>
  </si>
  <si>
    <r>
      <rPr>
        <sz val="9"/>
        <rFont val="宋体"/>
        <charset val="134"/>
      </rPr>
      <t>第六条（二）对限额以下批发业发展贡献率分别居前</t>
    </r>
    <r>
      <rPr>
        <sz val="9"/>
        <rFont val="Times New Roman"/>
        <charset val="0"/>
      </rPr>
      <t>5</t>
    </r>
    <r>
      <rPr>
        <sz val="9"/>
        <rFont val="宋体"/>
        <charset val="134"/>
      </rPr>
      <t>位的企业或单位</t>
    </r>
  </si>
  <si>
    <t>黄山隽林商贸有限公司</t>
  </si>
  <si>
    <t>91341004MA2TRUBB62</t>
  </si>
  <si>
    <t>5174</t>
  </si>
  <si>
    <t>黄山大水牛网络有限公司</t>
  </si>
  <si>
    <t>91341000052913223N</t>
  </si>
  <si>
    <t>祁门县祁景商行</t>
  </si>
  <si>
    <t>91341024667925570P</t>
  </si>
  <si>
    <t>5129</t>
  </si>
  <si>
    <t>黄山鸿展粉末材料有限公司</t>
  </si>
  <si>
    <t>9134100409507217XB</t>
  </si>
  <si>
    <t>黄山永川新材料有限公司</t>
  </si>
  <si>
    <t>91341000MA2MXNGC3A</t>
  </si>
  <si>
    <t>5239</t>
  </si>
  <si>
    <r>
      <rPr>
        <sz val="9"/>
        <rFont val="宋体"/>
        <charset val="134"/>
      </rPr>
      <t>第六条（二）对限额以下零售业发展贡献率分别居前</t>
    </r>
    <r>
      <rPr>
        <sz val="9"/>
        <rFont val="Times New Roman"/>
        <charset val="0"/>
      </rPr>
      <t>5</t>
    </r>
    <r>
      <rPr>
        <sz val="9"/>
        <rFont val="宋体"/>
        <charset val="134"/>
      </rPr>
      <t>位的企业或单位</t>
    </r>
  </si>
  <si>
    <t>黄山市巧媳妇日用品有限公司</t>
  </si>
  <si>
    <t>91341022MA2P0F16XD</t>
  </si>
  <si>
    <t>黄山千家伴农业发展有限公司</t>
  </si>
  <si>
    <t>91341002MA2WWKKC40</t>
  </si>
  <si>
    <t>5226</t>
  </si>
  <si>
    <t>黄山市徽州区昌盛液化气有限公司</t>
  </si>
  <si>
    <t>91341004610498619D</t>
  </si>
  <si>
    <t>5296</t>
  </si>
  <si>
    <t>黄山市徽州启华土产日杂有限公司</t>
  </si>
  <si>
    <t>91341004754897766E</t>
  </si>
  <si>
    <t>5249</t>
  </si>
  <si>
    <t>黄山光圈有限公司</t>
  </si>
  <si>
    <t>91341000050151050L</t>
  </si>
  <si>
    <r>
      <rPr>
        <sz val="9"/>
        <rFont val="宋体"/>
        <charset val="134"/>
      </rPr>
      <t>第六条（二）对限额以下住宿业发展贡献率分别居前</t>
    </r>
    <r>
      <rPr>
        <sz val="9"/>
        <rFont val="Times New Roman"/>
        <charset val="0"/>
      </rPr>
      <t>5</t>
    </r>
    <r>
      <rPr>
        <sz val="9"/>
        <rFont val="宋体"/>
        <charset val="134"/>
      </rPr>
      <t>位的企业或单位</t>
    </r>
  </si>
  <si>
    <t>黄山老街苑精品酒店</t>
  </si>
  <si>
    <t>91341002688116166U</t>
  </si>
  <si>
    <t>黄山市佳翰酒店有限公司</t>
  </si>
  <si>
    <t>91341000394366792T</t>
  </si>
  <si>
    <t>黟县余味酒家</t>
  </si>
  <si>
    <t>341023101201610001</t>
  </si>
  <si>
    <t>6130</t>
  </si>
  <si>
    <t>黄山西街酒店管理有限公司</t>
  </si>
  <si>
    <t>91341021MA2N157X5B</t>
  </si>
  <si>
    <t>黄山市屯溪区赵钱孙李餐馆</t>
  </si>
  <si>
    <t>341002002001620001</t>
  </si>
  <si>
    <r>
      <rPr>
        <sz val="9"/>
        <rFont val="宋体"/>
        <charset val="134"/>
      </rPr>
      <t>第六条（二）对限额以下餐饮业发展贡献率分别居前</t>
    </r>
    <r>
      <rPr>
        <sz val="9"/>
        <rFont val="Times New Roman"/>
        <charset val="0"/>
      </rPr>
      <t>5</t>
    </r>
    <r>
      <rPr>
        <sz val="9"/>
        <rFont val="宋体"/>
        <charset val="134"/>
      </rPr>
      <t>位的企业或单位</t>
    </r>
  </si>
  <si>
    <t>黄山自在宏村酒店有限公司</t>
  </si>
  <si>
    <t>91341023MA2RLC1P37</t>
  </si>
  <si>
    <t>黄山市屯溪区滨江路凤凰楼清水鱼庄</t>
  </si>
  <si>
    <t>341002002002620020</t>
  </si>
  <si>
    <t>税务已注销</t>
  </si>
  <si>
    <t>歙县安宜餐厅</t>
  </si>
  <si>
    <t>92341021MA2N3F3AX0</t>
  </si>
  <si>
    <t>黄山市徽府美食餐饮有限公司</t>
  </si>
  <si>
    <t>91341000788557612M</t>
  </si>
  <si>
    <t>以上总计101家</t>
  </si>
  <si>
    <t>申报金额
(万元)</t>
  </si>
  <si>
    <t>申报提供的证明材料</t>
  </si>
  <si>
    <t>企业提供的申报材料</t>
  </si>
  <si>
    <t>税务局反馈材料</t>
  </si>
  <si>
    <t>批准单位及文号</t>
  </si>
  <si>
    <t>批准日期</t>
  </si>
  <si>
    <t>认定级别称号及证书编号</t>
  </si>
  <si>
    <t>申报表</t>
  </si>
  <si>
    <t>企业营业执照</t>
  </si>
  <si>
    <t>材料真实性及未给予资金支持的承诺函</t>
  </si>
  <si>
    <t>2021年度完税证明</t>
  </si>
  <si>
    <t>黄山西海饭店有限责任公司</t>
  </si>
  <si>
    <t>风景区</t>
  </si>
  <si>
    <t>91341000610487725Y</t>
  </si>
  <si>
    <t>第六条第（五）款新认定的五叶级中国绿色饭店</t>
  </si>
  <si>
    <t>经全国绿色饭店工作委员会批准并出具证明</t>
  </si>
  <si>
    <r>
      <rPr>
        <sz val="10"/>
        <rFont val="宋体"/>
        <charset val="134"/>
      </rPr>
      <t>黄山西海饭店被授予</t>
    </r>
    <r>
      <rPr>
        <sz val="10"/>
        <rFont val="Times New Roman"/>
        <charset val="134"/>
      </rPr>
      <t>“</t>
    </r>
    <r>
      <rPr>
        <sz val="10"/>
        <rFont val="宋体"/>
        <charset val="134"/>
      </rPr>
      <t>五叶级绿色饭店</t>
    </r>
    <r>
      <rPr>
        <sz val="10"/>
        <rFont val="Times New Roman"/>
        <charset val="134"/>
      </rPr>
      <t>”</t>
    </r>
    <r>
      <rPr>
        <sz val="10"/>
        <rFont val="宋体"/>
        <charset val="134"/>
      </rPr>
      <t>，证书编号：2021H088</t>
    </r>
  </si>
  <si>
    <t>黄山披云酒店餐饮管理服务有限公司</t>
  </si>
  <si>
    <r>
      <rPr>
        <sz val="10"/>
        <rFont val="宋体"/>
        <charset val="134"/>
      </rPr>
      <t>该公司披云大酒店平湖东路店被授予</t>
    </r>
    <r>
      <rPr>
        <sz val="10"/>
        <rFont val="Times New Roman"/>
        <charset val="0"/>
      </rPr>
      <t>“</t>
    </r>
    <r>
      <rPr>
        <sz val="10"/>
        <rFont val="宋体"/>
        <charset val="134"/>
      </rPr>
      <t>五叶级绿色餐饮企业</t>
    </r>
    <r>
      <rPr>
        <sz val="10"/>
        <rFont val="Times New Roman"/>
        <charset val="0"/>
      </rPr>
      <t>”</t>
    </r>
    <r>
      <rPr>
        <sz val="10"/>
        <rFont val="宋体"/>
        <charset val="134"/>
      </rPr>
      <t>，证书编号：</t>
    </r>
    <r>
      <rPr>
        <sz val="10"/>
        <rFont val="Times New Roman"/>
        <charset val="0"/>
      </rPr>
      <t>2021R055</t>
    </r>
  </si>
  <si>
    <t>黄山一楼食业集团有限公司</t>
  </si>
  <si>
    <t>91341000731644571J</t>
  </si>
  <si>
    <t>经全国绿色饭店工作委员会认定，批准文号为（国绿办[2022]01号）</t>
  </si>
  <si>
    <r>
      <rPr>
        <sz val="10"/>
        <rFont val="宋体"/>
        <charset val="134"/>
      </rPr>
      <t>该公司徽煌府第酒店被评为</t>
    </r>
    <r>
      <rPr>
        <sz val="10"/>
        <rFont val="Times New Roman"/>
        <charset val="134"/>
      </rPr>
      <t>2021</t>
    </r>
    <r>
      <rPr>
        <sz val="10"/>
        <rFont val="宋体"/>
        <charset val="134"/>
      </rPr>
      <t>年度</t>
    </r>
    <r>
      <rPr>
        <sz val="10"/>
        <rFont val="Times New Roman"/>
        <charset val="134"/>
      </rPr>
      <t>“</t>
    </r>
    <r>
      <rPr>
        <sz val="10"/>
        <rFont val="宋体"/>
        <charset val="134"/>
      </rPr>
      <t>五叶级绿色餐饮企业</t>
    </r>
    <r>
      <rPr>
        <sz val="10"/>
        <rFont val="Times New Roman"/>
        <charset val="134"/>
      </rPr>
      <t>”</t>
    </r>
    <r>
      <rPr>
        <sz val="10"/>
        <rFont val="宋体"/>
        <charset val="134"/>
      </rPr>
      <t>，证书编号：</t>
    </r>
    <r>
      <rPr>
        <sz val="10"/>
        <rFont val="Times New Roman"/>
        <charset val="134"/>
      </rPr>
      <t>2021R048</t>
    </r>
  </si>
  <si>
    <t>已补承诺函，申请表区县发改委审核意见处已盖章</t>
  </si>
  <si>
    <t>无证书复印件</t>
  </si>
  <si>
    <t>黄山披云餐饮文化有限公司</t>
  </si>
  <si>
    <t>91341000692805060N</t>
  </si>
  <si>
    <r>
      <rPr>
        <sz val="10"/>
        <rFont val="宋体"/>
        <charset val="134"/>
      </rPr>
      <t>该公司黄山披云餐饮文化百变徽宴被授予</t>
    </r>
    <r>
      <rPr>
        <sz val="10"/>
        <rFont val="Times New Roman"/>
        <charset val="134"/>
      </rPr>
      <t>“</t>
    </r>
    <r>
      <rPr>
        <sz val="10"/>
        <rFont val="宋体"/>
        <charset val="134"/>
      </rPr>
      <t>五叶国家级绿色餐饮企业</t>
    </r>
    <r>
      <rPr>
        <sz val="10"/>
        <rFont val="Times New Roman"/>
        <charset val="134"/>
      </rPr>
      <t>”</t>
    </r>
    <r>
      <rPr>
        <sz val="10"/>
        <rFont val="宋体"/>
        <charset val="134"/>
      </rPr>
      <t>，证书编号：</t>
    </r>
    <r>
      <rPr>
        <sz val="10"/>
        <rFont val="Times New Roman"/>
        <charset val="134"/>
      </rPr>
      <t>2021R065</t>
    </r>
  </si>
  <si>
    <t>屯溪区税务局提供完税证明</t>
  </si>
  <si>
    <t>黄山旅游发展股份有限公司排云型旅酒店</t>
  </si>
  <si>
    <t>913410008515816408</t>
  </si>
  <si>
    <t>第六条第（五）款新认定的国家白金五钻级和五钻级酒家酒店</t>
  </si>
  <si>
    <t>经全国酒家酒店等级评定委员会评审并出具证明</t>
  </si>
  <si>
    <r>
      <rPr>
        <sz val="10"/>
        <rFont val="宋体"/>
        <charset val="134"/>
      </rPr>
      <t>该公司黄山旅游公司排云型旅酒店被授予</t>
    </r>
    <r>
      <rPr>
        <sz val="10"/>
        <rFont val="Times New Roman"/>
        <charset val="134"/>
      </rPr>
      <t>“</t>
    </r>
    <r>
      <rPr>
        <sz val="10"/>
        <rFont val="宋体"/>
        <charset val="134"/>
      </rPr>
      <t>国家五钻级酒家</t>
    </r>
    <r>
      <rPr>
        <sz val="10"/>
        <rFont val="Times New Roman"/>
        <charset val="134"/>
      </rPr>
      <t>”</t>
    </r>
    <r>
      <rPr>
        <sz val="10"/>
        <rFont val="宋体"/>
        <charset val="134"/>
      </rPr>
      <t>，证书代码：</t>
    </r>
    <r>
      <rPr>
        <sz val="10"/>
        <rFont val="Times New Roman"/>
        <charset val="134"/>
      </rPr>
      <t>0551-5-0129</t>
    </r>
  </si>
  <si>
    <t>风景区税务局提供完税证明</t>
  </si>
  <si>
    <t>以上总计5家</t>
  </si>
  <si>
    <t>演出相关台账资料</t>
  </si>
  <si>
    <t>营业性演出许可证</t>
  </si>
  <si>
    <t>营业性演出备案表</t>
  </si>
  <si>
    <t>演出场次安排汇总信息</t>
  </si>
  <si>
    <t>合同</t>
  </si>
  <si>
    <t>发票</t>
  </si>
  <si>
    <t>收款单据</t>
  </si>
  <si>
    <t>演出台账</t>
  </si>
  <si>
    <t>收入核算账簿记录</t>
  </si>
  <si>
    <t>其他资料</t>
  </si>
  <si>
    <t>休宁县徽之韵黄梅戏剧团有限公司</t>
  </si>
  <si>
    <t>91341022394100505C</t>
  </si>
  <si>
    <r>
      <rPr>
        <sz val="10"/>
        <rFont val="宋体"/>
        <charset val="134"/>
      </rPr>
      <t>证书编号：</t>
    </r>
    <r>
      <rPr>
        <sz val="10"/>
        <rFont val="Times New Roman"/>
        <charset val="0"/>
      </rPr>
      <t>341022110002</t>
    </r>
    <r>
      <rPr>
        <sz val="10"/>
        <rFont val="宋体"/>
        <charset val="134"/>
      </rPr>
      <t>；发证机关：休宁县文化旅游体育局</t>
    </r>
  </si>
  <si>
    <t>无</t>
  </si>
  <si>
    <r>
      <rPr>
        <sz val="10"/>
        <rFont val="Times New Roman"/>
        <charset val="0"/>
      </rPr>
      <t>2021</t>
    </r>
    <r>
      <rPr>
        <sz val="10"/>
        <rFont val="宋体"/>
        <charset val="0"/>
      </rPr>
      <t>年在安徽省</t>
    </r>
    <r>
      <rPr>
        <sz val="10"/>
        <rFont val="Times New Roman"/>
        <charset val="0"/>
      </rPr>
      <t>8</t>
    </r>
    <r>
      <rPr>
        <sz val="10"/>
        <rFont val="宋体"/>
        <charset val="0"/>
      </rPr>
      <t>地“送戏进万村”演出共</t>
    </r>
    <r>
      <rPr>
        <sz val="10"/>
        <rFont val="Times New Roman"/>
        <charset val="0"/>
      </rPr>
      <t>431</t>
    </r>
    <r>
      <rPr>
        <sz val="10"/>
        <rFont val="宋体"/>
        <charset val="0"/>
      </rPr>
      <t>场</t>
    </r>
  </si>
  <si>
    <r>
      <rPr>
        <sz val="10"/>
        <rFont val="宋体"/>
        <charset val="134"/>
      </rPr>
      <t>购买服务项目合同</t>
    </r>
    <r>
      <rPr>
        <sz val="10"/>
        <rFont val="Times New Roman"/>
        <charset val="0"/>
      </rPr>
      <t>8</t>
    </r>
    <r>
      <rPr>
        <sz val="10"/>
        <rFont val="宋体"/>
        <charset val="134"/>
      </rPr>
      <t>份金额</t>
    </r>
    <r>
      <rPr>
        <sz val="10"/>
        <rFont val="Times New Roman"/>
        <charset val="0"/>
      </rPr>
      <t>151.36</t>
    </r>
    <r>
      <rPr>
        <sz val="10"/>
        <rFont val="宋体"/>
        <charset val="134"/>
      </rPr>
      <t>万元</t>
    </r>
  </si>
  <si>
    <r>
      <rPr>
        <sz val="10"/>
        <rFont val="宋体"/>
        <charset val="134"/>
      </rPr>
      <t>发票</t>
    </r>
    <r>
      <rPr>
        <sz val="10"/>
        <rFont val="Times New Roman"/>
        <charset val="0"/>
      </rPr>
      <t>20</t>
    </r>
    <r>
      <rPr>
        <sz val="10"/>
        <rFont val="宋体"/>
        <charset val="134"/>
      </rPr>
      <t>份价税合计金额</t>
    </r>
    <r>
      <rPr>
        <sz val="10"/>
        <rFont val="Times New Roman"/>
        <charset val="0"/>
      </rPr>
      <t>142.29</t>
    </r>
    <r>
      <rPr>
        <sz val="10"/>
        <rFont val="宋体"/>
        <charset val="134"/>
      </rPr>
      <t>万元</t>
    </r>
  </si>
  <si>
    <r>
      <rPr>
        <sz val="10"/>
        <rFont val="宋体"/>
        <charset val="134"/>
      </rPr>
      <t>银行回单</t>
    </r>
    <r>
      <rPr>
        <sz val="10"/>
        <rFont val="Times New Roman"/>
        <charset val="0"/>
      </rPr>
      <t>143.13</t>
    </r>
    <r>
      <rPr>
        <sz val="10"/>
        <rFont val="宋体"/>
        <charset val="134"/>
      </rPr>
      <t>万元</t>
    </r>
  </si>
  <si>
    <r>
      <rPr>
        <sz val="10"/>
        <rFont val="宋体"/>
        <charset val="134"/>
      </rPr>
      <t>黄山昊旺会计师事务所出具的审计报告（黄昊会审字</t>
    </r>
    <r>
      <rPr>
        <sz val="10"/>
        <rFont val="Times New Roman"/>
        <charset val="0"/>
      </rPr>
      <t>[2022]</t>
    </r>
    <r>
      <rPr>
        <sz val="10"/>
        <rFont val="宋体"/>
        <charset val="134"/>
      </rPr>
      <t>第001号</t>
    </r>
  </si>
  <si>
    <r>
      <rPr>
        <sz val="10"/>
        <rFont val="宋体"/>
        <charset val="0"/>
      </rPr>
      <t>经现场核查，该公司</t>
    </r>
    <r>
      <rPr>
        <sz val="10"/>
        <rFont val="Times New Roman"/>
        <charset val="0"/>
      </rPr>
      <t>2021</t>
    </r>
    <r>
      <rPr>
        <sz val="10"/>
        <rFont val="宋体"/>
        <charset val="0"/>
      </rPr>
      <t>年度先后与安徽省8地文旅局签订“送戏进万村”演出合同8份，全年演出共431场，营业收入382.20万元，入库税收3.90万元（按营业收入的1%缴纳）。“送戏进万村”丰富基层群众的文化生活，社会效益显著，建议奖补适当追加。</t>
    </r>
  </si>
  <si>
    <r>
      <rPr>
        <sz val="10"/>
        <rFont val="宋体"/>
        <charset val="134"/>
      </rPr>
      <t>证书编号：</t>
    </r>
    <r>
      <rPr>
        <sz val="10"/>
        <rFont val="Times New Roman"/>
        <charset val="0"/>
      </rPr>
      <t>341000110013</t>
    </r>
    <r>
      <rPr>
        <sz val="10"/>
        <rFont val="宋体"/>
        <charset val="134"/>
      </rPr>
      <t>；发证机关：休宁县文化旅游体育局</t>
    </r>
  </si>
  <si>
    <r>
      <rPr>
        <sz val="10"/>
        <rFont val="Times New Roman"/>
        <charset val="0"/>
      </rPr>
      <t>2021</t>
    </r>
    <r>
      <rPr>
        <sz val="10"/>
        <rFont val="宋体"/>
        <charset val="0"/>
      </rPr>
      <t>年在安徽省</t>
    </r>
    <r>
      <rPr>
        <sz val="10"/>
        <rFont val="Times New Roman"/>
        <charset val="0"/>
      </rPr>
      <t>8</t>
    </r>
    <r>
      <rPr>
        <sz val="10"/>
        <rFont val="宋体"/>
        <charset val="0"/>
      </rPr>
      <t>地“送戏进万村”演出共</t>
    </r>
    <r>
      <rPr>
        <sz val="10"/>
        <rFont val="Times New Roman"/>
        <charset val="0"/>
      </rPr>
      <t>457</t>
    </r>
    <r>
      <rPr>
        <sz val="10"/>
        <rFont val="宋体"/>
        <charset val="0"/>
      </rPr>
      <t>场及屯溪区文化站演出</t>
    </r>
    <r>
      <rPr>
        <sz val="10"/>
        <rFont val="Times New Roman"/>
        <charset val="0"/>
      </rPr>
      <t>60</t>
    </r>
    <r>
      <rPr>
        <sz val="10"/>
        <rFont val="宋体"/>
        <charset val="0"/>
      </rPr>
      <t>场</t>
    </r>
  </si>
  <si>
    <r>
      <rPr>
        <sz val="10"/>
        <rFont val="宋体"/>
        <charset val="134"/>
      </rPr>
      <t>购买服务项目合同</t>
    </r>
    <r>
      <rPr>
        <sz val="10"/>
        <rFont val="Times New Roman"/>
        <charset val="0"/>
      </rPr>
      <t>9</t>
    </r>
    <r>
      <rPr>
        <sz val="10"/>
        <rFont val="宋体"/>
        <charset val="134"/>
      </rPr>
      <t>份金额</t>
    </r>
    <r>
      <rPr>
        <sz val="10"/>
        <rFont val="Times New Roman"/>
        <charset val="0"/>
      </rPr>
      <t>206.85</t>
    </r>
    <r>
      <rPr>
        <sz val="10"/>
        <rFont val="宋体"/>
        <charset val="134"/>
      </rPr>
      <t>万元</t>
    </r>
  </si>
  <si>
    <r>
      <rPr>
        <sz val="10"/>
        <rFont val="宋体"/>
        <charset val="134"/>
      </rPr>
      <t>发票价税合计金额</t>
    </r>
    <r>
      <rPr>
        <sz val="10"/>
        <rFont val="Times New Roman"/>
        <charset val="0"/>
      </rPr>
      <t>206.85</t>
    </r>
    <r>
      <rPr>
        <sz val="10"/>
        <rFont val="宋体"/>
        <charset val="134"/>
      </rPr>
      <t>万元</t>
    </r>
  </si>
  <si>
    <t>各地出具的演出验收证明及采购成交中标通知书、财务报表</t>
  </si>
  <si>
    <r>
      <rPr>
        <sz val="10"/>
        <rFont val="宋体"/>
        <charset val="0"/>
      </rPr>
      <t>经现场核查，该公司</t>
    </r>
    <r>
      <rPr>
        <sz val="10"/>
        <rFont val="Times New Roman"/>
        <charset val="0"/>
      </rPr>
      <t>2021</t>
    </r>
    <r>
      <rPr>
        <sz val="10"/>
        <rFont val="宋体"/>
        <charset val="0"/>
      </rPr>
      <t>年度先后与安徽省8地文旅局签订“送戏进万村”及屯溪区文化站大型室外演出合同9份，全年演出共517场，营业收入201.33万元，入库税收0.32万元（因受疫情影响，享受增值税免税优惠政策）。“送戏进万村”丰富基层群众的文化生活，社会效益显著，建议奖补适当追加。</t>
    </r>
  </si>
  <si>
    <t>以上总计2家</t>
  </si>
  <si>
    <t>税务局反馈</t>
  </si>
  <si>
    <t>增值税纳税申报表</t>
  </si>
  <si>
    <t>主营业务收入（万元）</t>
  </si>
  <si>
    <t>其他材料</t>
  </si>
  <si>
    <r>
      <rPr>
        <sz val="10"/>
        <rFont val="宋体"/>
        <charset val="134"/>
      </rPr>
      <t>第六条第（九）款软件与信息技术服务收入首次达到</t>
    </r>
    <r>
      <rPr>
        <sz val="10"/>
        <rFont val="Times New Roman"/>
        <charset val="0"/>
      </rPr>
      <t>1000</t>
    </r>
    <r>
      <rPr>
        <sz val="10"/>
        <rFont val="宋体"/>
        <charset val="134"/>
      </rPr>
      <t>万元</t>
    </r>
  </si>
  <si>
    <r>
      <rPr>
        <sz val="10"/>
        <rFont val="Times New Roman"/>
        <charset val="0"/>
      </rPr>
      <t>2021</t>
    </r>
    <r>
      <rPr>
        <sz val="10"/>
        <rFont val="宋体"/>
        <charset val="134"/>
      </rPr>
      <t>年征税销售额</t>
    </r>
    <r>
      <rPr>
        <sz val="10"/>
        <rFont val="Times New Roman"/>
        <charset val="0"/>
      </rPr>
      <t>821.21</t>
    </r>
    <r>
      <rPr>
        <sz val="10"/>
        <rFont val="宋体"/>
        <charset val="134"/>
      </rPr>
      <t>万元，免税销售额1236.65万元，合计2057.86万元</t>
    </r>
  </si>
  <si>
    <r>
      <rPr>
        <sz val="10"/>
        <rFont val="宋体"/>
        <charset val="134"/>
      </rPr>
      <t>安徽立泰会计师事务所出具的专项审计报告（皖立专审字</t>
    </r>
    <r>
      <rPr>
        <sz val="10"/>
        <rFont val="Times New Roman"/>
        <charset val="0"/>
      </rPr>
      <t>[2022]</t>
    </r>
    <r>
      <rPr>
        <sz val="10"/>
        <rFont val="宋体"/>
        <charset val="134"/>
      </rPr>
      <t>第</t>
    </r>
    <r>
      <rPr>
        <sz val="10"/>
        <rFont val="Times New Roman"/>
        <charset val="0"/>
      </rPr>
      <t>60</t>
    </r>
    <r>
      <rPr>
        <sz val="10"/>
        <rFont val="宋体"/>
        <charset val="134"/>
      </rPr>
      <t>号</t>
    </r>
  </si>
  <si>
    <r>
      <rPr>
        <sz val="10"/>
        <rFont val="宋体"/>
        <charset val="0"/>
      </rPr>
      <t>经现场核实，该公司营业收入为</t>
    </r>
    <r>
      <rPr>
        <sz val="10"/>
        <rFont val="Times New Roman"/>
        <charset val="0"/>
      </rPr>
      <t>2057.86</t>
    </r>
    <r>
      <rPr>
        <sz val="10"/>
        <rFont val="宋体"/>
        <charset val="0"/>
      </rPr>
      <t>万元（其中软件和信息技术服务收入占100%），入库税收</t>
    </r>
    <r>
      <rPr>
        <sz val="10"/>
        <rFont val="Times New Roman"/>
        <charset val="0"/>
      </rPr>
      <t>36.64</t>
    </r>
    <r>
      <rPr>
        <sz val="10"/>
        <rFont val="宋体"/>
        <charset val="0"/>
      </rPr>
      <t>万元。</t>
    </r>
  </si>
  <si>
    <t>黄山博天电子商务有限公司</t>
  </si>
  <si>
    <t>91341000MA2UJUFP3E</t>
  </si>
  <si>
    <r>
      <rPr>
        <sz val="10"/>
        <rFont val="宋体"/>
        <charset val="134"/>
      </rPr>
      <t>第六条第（九）款新零售业务收入首次达到</t>
    </r>
    <r>
      <rPr>
        <sz val="10"/>
        <rFont val="Times New Roman"/>
        <charset val="0"/>
      </rPr>
      <t>1000</t>
    </r>
    <r>
      <rPr>
        <sz val="10"/>
        <rFont val="宋体"/>
        <charset val="134"/>
      </rPr>
      <t>万元</t>
    </r>
  </si>
  <si>
    <r>
      <rPr>
        <sz val="10"/>
        <rFont val="Times New Roman"/>
        <charset val="0"/>
      </rPr>
      <t>2021</t>
    </r>
    <r>
      <rPr>
        <sz val="10"/>
        <rFont val="宋体"/>
        <charset val="134"/>
      </rPr>
      <t>年增值税申报表销售收入为</t>
    </r>
    <r>
      <rPr>
        <sz val="10"/>
        <rFont val="Times New Roman"/>
        <charset val="0"/>
      </rPr>
      <t>0</t>
    </r>
    <r>
      <rPr>
        <sz val="10"/>
        <rFont val="宋体"/>
        <charset val="134"/>
      </rPr>
      <t>元</t>
    </r>
  </si>
  <si>
    <t>0申报说明，网站销售系统数据截图</t>
  </si>
  <si>
    <r>
      <rPr>
        <sz val="10"/>
        <rFont val="Times New Roman"/>
        <charset val="0"/>
      </rPr>
      <t>1</t>
    </r>
    <r>
      <rPr>
        <sz val="10"/>
        <rFont val="宋体"/>
        <charset val="0"/>
      </rPr>
      <t>、增值税申报表销售收入为</t>
    </r>
    <r>
      <rPr>
        <sz val="10"/>
        <rFont val="Times New Roman"/>
        <charset val="0"/>
      </rPr>
      <t>0</t>
    </r>
    <r>
      <rPr>
        <sz val="10"/>
        <rFont val="宋体"/>
        <charset val="0"/>
      </rPr>
      <t>元，其申报的主营业务收入</t>
    </r>
    <r>
      <rPr>
        <sz val="10"/>
        <rFont val="Times New Roman"/>
        <charset val="0"/>
      </rPr>
      <t>1487.83</t>
    </r>
    <r>
      <rPr>
        <sz val="10"/>
        <rFont val="宋体"/>
        <charset val="0"/>
      </rPr>
      <t>万元为网站销售系统数据截图；</t>
    </r>
    <r>
      <rPr>
        <sz val="10"/>
        <rFont val="Times New Roman"/>
        <charset val="0"/>
      </rPr>
      <t>2</t>
    </r>
    <r>
      <rPr>
        <sz val="10"/>
        <rFont val="宋体"/>
        <charset val="0"/>
      </rPr>
      <t>、</t>
    </r>
    <r>
      <rPr>
        <sz val="10"/>
        <rFont val="Times New Roman"/>
        <charset val="0"/>
      </rPr>
      <t>2021</t>
    </r>
    <r>
      <rPr>
        <sz val="10"/>
        <rFont val="宋体"/>
        <charset val="0"/>
      </rPr>
      <t>年度入库税收</t>
    </r>
    <r>
      <rPr>
        <sz val="10"/>
        <rFont val="Times New Roman"/>
        <charset val="0"/>
      </rPr>
      <t>0</t>
    </r>
    <r>
      <rPr>
        <sz val="10"/>
        <rFont val="宋体"/>
        <charset val="0"/>
      </rPr>
      <t>元。</t>
    </r>
  </si>
  <si>
    <t>黄山米骑网络科技有限公司</t>
  </si>
  <si>
    <t>91341002MA2RJPH13X</t>
  </si>
  <si>
    <r>
      <rPr>
        <sz val="10"/>
        <rFont val="Times New Roman"/>
        <charset val="0"/>
      </rPr>
      <t>2021</t>
    </r>
    <r>
      <rPr>
        <sz val="10"/>
        <rFont val="宋体"/>
        <charset val="134"/>
      </rPr>
      <t>年增值税申报表销售收入为</t>
    </r>
    <r>
      <rPr>
        <sz val="10"/>
        <rFont val="Times New Roman"/>
        <charset val="0"/>
      </rPr>
      <t>180.58</t>
    </r>
    <r>
      <rPr>
        <sz val="10"/>
        <rFont val="宋体"/>
        <charset val="134"/>
      </rPr>
      <t>万元</t>
    </r>
  </si>
  <si>
    <t>会计软件系统“主营业务收入”明细账截图及网站销售系统数据截图</t>
  </si>
  <si>
    <r>
      <rPr>
        <sz val="10"/>
        <rFont val="宋体"/>
        <charset val="0"/>
      </rPr>
      <t>经现场核实，该公司增值税申报表全年累计收入</t>
    </r>
    <r>
      <rPr>
        <sz val="10"/>
        <rFont val="Times New Roman"/>
        <charset val="0"/>
      </rPr>
      <t>180.58</t>
    </r>
    <r>
      <rPr>
        <sz val="10"/>
        <rFont val="宋体"/>
        <charset val="0"/>
      </rPr>
      <t>万元，企业提供的会计软件系统截图显示主营业务收入</t>
    </r>
    <r>
      <rPr>
        <sz val="10"/>
        <rFont val="Times New Roman"/>
        <charset val="0"/>
      </rPr>
      <t>1054.13</t>
    </r>
    <r>
      <rPr>
        <sz val="10"/>
        <rFont val="宋体"/>
        <charset val="0"/>
      </rPr>
      <t>万元，但现场查看后台</t>
    </r>
    <r>
      <rPr>
        <sz val="10"/>
        <rFont val="Times New Roman"/>
        <charset val="0"/>
      </rPr>
      <t>2021</t>
    </r>
    <r>
      <rPr>
        <sz val="10"/>
        <rFont val="宋体"/>
        <charset val="0"/>
      </rPr>
      <t>年度营业收入显示为</t>
    </r>
    <r>
      <rPr>
        <sz val="10"/>
        <rFont val="Times New Roman"/>
        <charset val="0"/>
      </rPr>
      <t>844.75</t>
    </r>
    <r>
      <rPr>
        <sz val="10"/>
        <rFont val="宋体"/>
        <charset val="0"/>
      </rPr>
      <t>万元。</t>
    </r>
  </si>
  <si>
    <t>黄山熹见文化传媒有限公司</t>
  </si>
  <si>
    <t>91341002MA2W3MFP6P</t>
  </si>
  <si>
    <r>
      <rPr>
        <sz val="10"/>
        <rFont val="Times New Roman"/>
        <charset val="0"/>
      </rPr>
      <t>2021</t>
    </r>
    <r>
      <rPr>
        <sz val="10"/>
        <rFont val="宋体"/>
        <charset val="134"/>
      </rPr>
      <t>年增值税申报表销售收入为</t>
    </r>
    <r>
      <rPr>
        <sz val="10"/>
        <rFont val="Times New Roman"/>
        <charset val="0"/>
      </rPr>
      <t>323.59</t>
    </r>
    <r>
      <rPr>
        <sz val="10"/>
        <rFont val="宋体"/>
        <charset val="134"/>
      </rPr>
      <t>万元</t>
    </r>
  </si>
  <si>
    <t>该企业与上海家化电子商务有限公司签订的店铺联营合作合同及店铺网上销售账房截图</t>
  </si>
  <si>
    <r>
      <rPr>
        <sz val="10"/>
        <rFont val="宋体"/>
        <charset val="134"/>
      </rPr>
      <t>入库税款市中心支库</t>
    </r>
    <r>
      <rPr>
        <sz val="10"/>
        <rFont val="Times New Roman"/>
        <charset val="0"/>
      </rPr>
      <t>12.30</t>
    </r>
    <r>
      <rPr>
        <sz val="10"/>
        <rFont val="宋体"/>
        <charset val="134"/>
      </rPr>
      <t>万元，屯溪区支库</t>
    </r>
    <r>
      <rPr>
        <sz val="10"/>
        <rFont val="Times New Roman"/>
        <charset val="0"/>
      </rPr>
      <t>3.96</t>
    </r>
    <r>
      <rPr>
        <sz val="10"/>
        <rFont val="宋体"/>
        <charset val="134"/>
      </rPr>
      <t>万元</t>
    </r>
  </si>
  <si>
    <t>经现场核实，该公司店铺网上销售账房截图显示成交额1967.02万元，但增值税申报表全年累计收入323.59万元，主要原因是未开票收入未入账，且未向税务部门申报。</t>
  </si>
  <si>
    <t>以上总计4家</t>
  </si>
  <si>
    <t>批准文件名称及文号</t>
  </si>
  <si>
    <t>批准单位</t>
  </si>
  <si>
    <t>黄山小住一下精品文化酒店有限公司</t>
  </si>
  <si>
    <t>91341023MA2NC8HX72</t>
  </si>
  <si>
    <t>第六条第（十）款首次获得国家五星级旅游民宿</t>
  </si>
  <si>
    <r>
      <rPr>
        <sz val="10"/>
        <rFont val="宋体"/>
        <charset val="134"/>
      </rPr>
      <t>关于甲级、乙级旅游民宿的公告（</t>
    </r>
    <r>
      <rPr>
        <sz val="10"/>
        <rFont val="Times New Roman"/>
        <charset val="0"/>
      </rPr>
      <t>2021</t>
    </r>
    <r>
      <rPr>
        <sz val="10"/>
        <rFont val="宋体"/>
        <charset val="134"/>
      </rPr>
      <t>年第</t>
    </r>
    <r>
      <rPr>
        <sz val="10"/>
        <rFont val="Times New Roman"/>
        <charset val="0"/>
      </rPr>
      <t>1</t>
    </r>
    <r>
      <rPr>
        <sz val="10"/>
        <rFont val="宋体"/>
        <charset val="134"/>
      </rPr>
      <t>号）：一、甲级</t>
    </r>
    <r>
      <rPr>
        <sz val="10"/>
        <rFont val="Times New Roman"/>
        <charset val="0"/>
      </rPr>
      <t xml:space="preserve">  </t>
    </r>
    <r>
      <rPr>
        <sz val="10"/>
        <rFont val="宋体"/>
        <charset val="134"/>
      </rPr>
      <t>安徽省  塔川书院</t>
    </r>
  </si>
  <si>
    <t>全国旅游标准化技术委员会</t>
  </si>
  <si>
    <t>黟县支库</t>
  </si>
  <si>
    <t>以上总计1家</t>
  </si>
  <si>
    <t>歙县徽州古城保护事务中心</t>
  </si>
  <si>
    <t>12341021MB0N14761T</t>
  </si>
  <si>
    <t>第六条第（十一）款新认定的省级服务业集聚示范园区</t>
  </si>
  <si>
    <r>
      <rPr>
        <sz val="10"/>
        <rFont val="宋体"/>
        <charset val="134"/>
      </rPr>
      <t>关于做好2021年度省级服务业集聚区和省级服务业集聚示范区工作的通知（皖发改贸服</t>
    </r>
    <r>
      <rPr>
        <sz val="10"/>
        <rFont val="Times New Roman"/>
        <charset val="0"/>
      </rPr>
      <t>[2021]657</t>
    </r>
    <r>
      <rPr>
        <sz val="10"/>
        <rFont val="宋体"/>
        <charset val="134"/>
      </rPr>
      <t>号）</t>
    </r>
  </si>
  <si>
    <t>安徽省发展和改革委员会</t>
  </si>
  <si>
    <t>不适用</t>
  </si>
  <si>
    <t>该单位系全额拨款事业单位</t>
  </si>
  <si>
    <t>商标品牌</t>
  </si>
  <si>
    <t>商标证书编号</t>
  </si>
  <si>
    <t>证书认定单位</t>
  </si>
  <si>
    <t>评定日期</t>
  </si>
  <si>
    <t>黄山骆驼坑生态农业科技有限公司</t>
  </si>
  <si>
    <t>91341003MA2MU5833L</t>
  </si>
  <si>
    <t>第六条（十三）款新认定的安徽省商标品牌示范企业</t>
  </si>
  <si>
    <t>注册商标“新明颜家”，主打产业“茶叶”</t>
  </si>
  <si>
    <t>安徽省商标品牌示范企业推介委员会</t>
  </si>
  <si>
    <t>黄山耀利水上设施有限公司</t>
  </si>
  <si>
    <t>91341003066502185A</t>
  </si>
  <si>
    <t>注册商标“耀利”，主打产业“塑料浮筒；塑料栏杆；浮动船坞”</t>
  </si>
  <si>
    <t>黄山市徽州区浮溪人家茶业有限公司</t>
  </si>
  <si>
    <t>9134100466953968F</t>
  </si>
  <si>
    <t>注册商标“浮溪人家”，主打产业“黄山毛峰”</t>
  </si>
  <si>
    <t>黄山市方鑫玉食品有限公司</t>
  </si>
  <si>
    <t>91341022MA2UTYAQ5Q</t>
  </si>
  <si>
    <t>注册商标“方鑫玉”，主打产业“徽州毛豆腐”</t>
  </si>
  <si>
    <t>黄山曼地亚红豆杉科技开发有限公司</t>
  </si>
  <si>
    <t>913410220501882832</t>
  </si>
  <si>
    <t>1-1</t>
  </si>
  <si>
    <t>注册商标“云岩湖”，主打产业“猕猴桃、柑橘、桃、梨”</t>
  </si>
  <si>
    <t>经现场核查，该公司系农业生产企业，享受免税政策，2021年销售收入3.23万元，当年支付本地民工劳务费约30万元，发挥较好社会效益，且具备良好生态环境的地方特色产业。</t>
  </si>
  <si>
    <t>休宁荣远茶叶有限公司</t>
  </si>
  <si>
    <t>91341022MA2RLWL94W</t>
  </si>
  <si>
    <t>注册商标“QIYUNSHAN”，主打产业“茶、茶饮料、茶叶代用品”</t>
  </si>
  <si>
    <t>2021年入库税收0元，提供的完税证明非本公司，系“黄山源谨信茶业有限公司”</t>
  </si>
  <si>
    <t>黄山市黟县金久工贸有限公司</t>
  </si>
  <si>
    <t>913410237585321153</t>
  </si>
  <si>
    <t>黄山桃源食品有限公司</t>
  </si>
  <si>
    <t>91341023151743573E</t>
  </si>
  <si>
    <t>注册商标“AH2”，主打产业“水果罐头”</t>
  </si>
  <si>
    <t>黄山市振亿电子有限公司</t>
  </si>
  <si>
    <t>91341024680829540p</t>
  </si>
  <si>
    <t>C-39-397-3972</t>
  </si>
  <si>
    <t>注册商标“振亿”，主打产业“半导体器件”</t>
  </si>
  <si>
    <r>
      <rPr>
        <sz val="10"/>
        <rFont val="宋体"/>
        <charset val="134"/>
      </rPr>
      <t>入库税款市中心支库</t>
    </r>
    <r>
      <rPr>
        <sz val="10"/>
        <rFont val="Times New Roman"/>
        <charset val="0"/>
      </rPr>
      <t>6.95</t>
    </r>
    <r>
      <rPr>
        <sz val="10"/>
        <rFont val="宋体"/>
        <charset val="134"/>
      </rPr>
      <t>万元，祁门县支库</t>
    </r>
    <r>
      <rPr>
        <sz val="10"/>
        <rFont val="Times New Roman"/>
        <charset val="0"/>
      </rPr>
      <t>36.28</t>
    </r>
    <r>
      <rPr>
        <sz val="10"/>
        <rFont val="宋体"/>
        <charset val="134"/>
      </rPr>
      <t>万元</t>
    </r>
  </si>
  <si>
    <t>黄山正杰新材料有限公司</t>
  </si>
  <si>
    <t>91341021670932878Y</t>
  </si>
  <si>
    <t>注册商标“正杰”，主打产业“聚酯树脂”</t>
  </si>
  <si>
    <r>
      <rPr>
        <sz val="10"/>
        <rFont val="宋体"/>
        <charset val="0"/>
      </rPr>
      <t>安徽省商标品牌示范企业推介委员会</t>
    </r>
  </si>
  <si>
    <t>歙县税务局</t>
  </si>
  <si>
    <t>第六条（十三）款新认定的安徽省服务业高端品牌企业</t>
  </si>
  <si>
    <r>
      <rPr>
        <sz val="10"/>
        <rFont val="宋体"/>
        <charset val="0"/>
      </rPr>
      <t>安徽省市场监督管理局批准认定（</t>
    </r>
    <r>
      <rPr>
        <sz val="10"/>
        <rFont val="Times New Roman"/>
        <charset val="0"/>
      </rPr>
      <t>2022</t>
    </r>
    <r>
      <rPr>
        <sz val="10"/>
        <rFont val="宋体"/>
        <charset val="0"/>
      </rPr>
      <t>年第</t>
    </r>
    <r>
      <rPr>
        <sz val="10"/>
        <rFont val="Times New Roman"/>
        <charset val="0"/>
      </rPr>
      <t>3</t>
    </r>
    <r>
      <rPr>
        <sz val="10"/>
        <rFont val="宋体"/>
        <charset val="0"/>
      </rPr>
      <t>号）</t>
    </r>
  </si>
  <si>
    <t>风景区税务局</t>
  </si>
  <si>
    <t>歙县披云山庄有限公司</t>
  </si>
  <si>
    <t>91341021704956799G</t>
  </si>
  <si>
    <t>第六条（十三）款新认定的安徽省旅游服务质量标杆</t>
  </si>
  <si>
    <r>
      <rPr>
        <sz val="10"/>
        <rFont val="宋体"/>
        <charset val="0"/>
      </rPr>
      <t>安徽省文化和旅游厅、安徽省市场监督管理局批准认定（皖文旅发</t>
    </r>
    <r>
      <rPr>
        <sz val="10"/>
        <rFont val="Times New Roman"/>
        <charset val="0"/>
      </rPr>
      <t>{2021}74</t>
    </r>
    <r>
      <rPr>
        <sz val="10"/>
        <rFont val="宋体"/>
        <charset val="0"/>
      </rPr>
      <t>号）</t>
    </r>
  </si>
  <si>
    <t>以上总计12家</t>
  </si>
  <si>
    <t>黄山风景区管理委员会</t>
  </si>
  <si>
    <t>12663001040005213</t>
  </si>
  <si>
    <t>第六条（十四）款：新主持完成国家级服务业标准的第一起草单位</t>
  </si>
  <si>
    <t>非企业</t>
  </si>
  <si>
    <r>
      <rPr>
        <sz val="10"/>
        <rFont val="宋体"/>
        <charset val="134"/>
      </rPr>
      <t>关于批准发布《旅游景区可持续发展指南》等</t>
    </r>
    <r>
      <rPr>
        <sz val="10"/>
        <rFont val="Times New Roman"/>
        <charset val="0"/>
      </rPr>
      <t>5</t>
    </r>
    <r>
      <rPr>
        <sz val="10"/>
        <rFont val="宋体"/>
        <charset val="134"/>
      </rPr>
      <t>项推荐性国家标准的公告（</t>
    </r>
    <r>
      <rPr>
        <sz val="10"/>
        <rFont val="Times New Roman"/>
        <charset val="0"/>
      </rPr>
      <t>2021</t>
    </r>
    <r>
      <rPr>
        <sz val="10"/>
        <rFont val="宋体"/>
        <charset val="134"/>
      </rPr>
      <t>年第</t>
    </r>
    <r>
      <rPr>
        <sz val="10"/>
        <rFont val="Times New Roman"/>
        <charset val="0"/>
      </rPr>
      <t>13</t>
    </r>
    <r>
      <rPr>
        <sz val="10"/>
        <rFont val="宋体"/>
        <charset val="134"/>
      </rPr>
      <t>号）</t>
    </r>
  </si>
  <si>
    <t>国家市场监督管理总局、国家标准化管理委员会</t>
  </si>
  <si>
    <r>
      <rPr>
        <sz val="10"/>
        <rFont val="宋体"/>
        <charset val="134"/>
      </rPr>
      <t>入库税款黄山区支库</t>
    </r>
    <r>
      <rPr>
        <sz val="10"/>
        <rFont val="Times New Roman"/>
        <charset val="0"/>
      </rPr>
      <t>56.61</t>
    </r>
    <r>
      <rPr>
        <sz val="10"/>
        <rFont val="宋体"/>
        <charset val="134"/>
      </rPr>
      <t>万元，市中心支库</t>
    </r>
    <r>
      <rPr>
        <sz val="10"/>
        <rFont val="Times New Roman"/>
        <charset val="0"/>
      </rPr>
      <t>282.67</t>
    </r>
    <r>
      <rPr>
        <sz val="10"/>
        <rFont val="宋体"/>
        <charset val="134"/>
      </rPr>
      <t>万元</t>
    </r>
  </si>
  <si>
    <t>黄山市徽州区谢裕大茶文化博物馆</t>
  </si>
  <si>
    <t>5234100458301717xc</t>
  </si>
  <si>
    <t>第六条（十四）款：新获得省级服务业标准化试点单位称号</t>
  </si>
  <si>
    <r>
      <rPr>
        <sz val="10"/>
        <rFont val="宋体"/>
        <charset val="134"/>
      </rPr>
      <t>关于全省</t>
    </r>
    <r>
      <rPr>
        <sz val="10"/>
        <rFont val="Times New Roman"/>
        <charset val="0"/>
      </rPr>
      <t>2019</t>
    </r>
    <r>
      <rPr>
        <sz val="10"/>
        <rFont val="宋体"/>
        <charset val="134"/>
      </rPr>
      <t>年服务业标准化（社会管理和公共服务综合标准化）试点项目终期评估结果的通告（</t>
    </r>
    <r>
      <rPr>
        <sz val="10"/>
        <rFont val="Times New Roman"/>
        <charset val="0"/>
      </rPr>
      <t>2021</t>
    </r>
    <r>
      <rPr>
        <sz val="10"/>
        <rFont val="宋体"/>
        <charset val="134"/>
      </rPr>
      <t>年第</t>
    </r>
    <r>
      <rPr>
        <sz val="10"/>
        <rFont val="Times New Roman"/>
        <charset val="0"/>
      </rPr>
      <t>89</t>
    </r>
    <r>
      <rPr>
        <sz val="10"/>
        <rFont val="宋体"/>
        <charset val="134"/>
      </rPr>
      <t>号）</t>
    </r>
  </si>
  <si>
    <t>安徽省市场监督管理局</t>
  </si>
  <si>
    <r>
      <rPr>
        <sz val="10"/>
        <rFont val="宋体"/>
        <charset val="134"/>
      </rPr>
      <t>不适用</t>
    </r>
  </si>
  <si>
    <t>该单位系黄山市徽州区文旅体局举办民办非企业单位，非营利性质</t>
  </si>
  <si>
    <t>国网安徽省电力有限公司休宁县供电公司</t>
  </si>
  <si>
    <t>91341022MA2MR2LL98</t>
  </si>
  <si>
    <t>公共服务</t>
  </si>
  <si>
    <t>黄山市特种设备监督检验中心</t>
  </si>
  <si>
    <t>高新区</t>
  </si>
  <si>
    <t>12341000F123596696</t>
  </si>
  <si>
    <t>M74</t>
  </si>
  <si>
    <t>第六条（十四）款：新主持完成省级服务业标准的第一起草单位</t>
  </si>
  <si>
    <r>
      <rPr>
        <sz val="10"/>
        <rFont val="宋体"/>
        <charset val="134"/>
      </rPr>
      <t>关于批准发布“企业登记智能审批服务业规范”等80项地方标准的公告（第</t>
    </r>
    <r>
      <rPr>
        <sz val="10"/>
        <rFont val="Times New Roman"/>
        <charset val="0"/>
      </rPr>
      <t>8</t>
    </r>
    <r>
      <rPr>
        <sz val="10"/>
        <rFont val="宋体"/>
        <charset val="134"/>
      </rPr>
      <t>号）。该中心作为第一起草单位主持完成省级服务业标准《电梯能源效率评价导则》。</t>
    </r>
  </si>
  <si>
    <t>该单位系自收自支事业单位</t>
  </si>
  <si>
    <t>为现有酒店提供运营管理服务证明材料</t>
  </si>
  <si>
    <t>全球排名资料（英文）</t>
  </si>
  <si>
    <t>全球排名资料（中文）</t>
  </si>
  <si>
    <t>存在权属关系证明材料</t>
  </si>
  <si>
    <t>增值税申报表</t>
  </si>
  <si>
    <t>2021年度主营业务收入（万元）</t>
  </si>
  <si>
    <t>91341023MA2NOEP17M</t>
  </si>
  <si>
    <r>
      <rPr>
        <sz val="10"/>
        <rFont val="宋体"/>
        <charset val="134"/>
      </rPr>
      <t>第六条（十六）国际知名连锁品牌酒店（全球酒店集团</t>
    </r>
    <r>
      <rPr>
        <sz val="10"/>
        <rFont val="Times New Roman"/>
        <charset val="134"/>
      </rPr>
      <t>300</t>
    </r>
    <r>
      <rPr>
        <sz val="10"/>
        <rFont val="宋体"/>
        <charset val="134"/>
      </rPr>
      <t>强排名前</t>
    </r>
    <r>
      <rPr>
        <sz val="10"/>
        <rFont val="Times New Roman"/>
        <charset val="134"/>
      </rPr>
      <t>50</t>
    </r>
    <r>
      <rPr>
        <sz val="10"/>
        <rFont val="宋体"/>
        <charset val="134"/>
      </rPr>
      <t>位）</t>
    </r>
  </si>
  <si>
    <t>温德姆酒店集团信息资料</t>
  </si>
  <si>
    <t>美国权威杂志《HOTELS》公布：2021年度第5名</t>
  </si>
  <si>
    <r>
      <rPr>
        <sz val="10"/>
        <rFont val="Times New Roman"/>
        <charset val="0"/>
      </rPr>
      <t>2021</t>
    </r>
    <r>
      <rPr>
        <sz val="10"/>
        <rFont val="宋体"/>
        <charset val="134"/>
      </rPr>
      <t>全球酒店品牌价值</t>
    </r>
    <r>
      <rPr>
        <sz val="10"/>
        <rFont val="Times New Roman"/>
        <charset val="0"/>
      </rPr>
      <t>50</t>
    </r>
    <r>
      <rPr>
        <sz val="10"/>
        <rFont val="宋体"/>
        <charset val="134"/>
      </rPr>
      <t>强榜单：酒店排名第</t>
    </r>
    <r>
      <rPr>
        <sz val="10"/>
        <rFont val="Times New Roman"/>
        <charset val="0"/>
      </rPr>
      <t>29</t>
    </r>
    <r>
      <rPr>
        <sz val="10"/>
        <rFont val="宋体"/>
        <charset val="134"/>
      </rPr>
      <t>名</t>
    </r>
  </si>
  <si>
    <r>
      <rPr>
        <sz val="10"/>
        <rFont val="Times New Roman"/>
        <charset val="0"/>
      </rPr>
      <t>2020</t>
    </r>
    <r>
      <rPr>
        <sz val="10"/>
        <rFont val="宋体"/>
        <charset val="134"/>
      </rPr>
      <t>年</t>
    </r>
    <r>
      <rPr>
        <sz val="10"/>
        <rFont val="Times New Roman"/>
        <charset val="0"/>
      </rPr>
      <t>11</t>
    </r>
    <r>
      <rPr>
        <sz val="10"/>
        <rFont val="宋体"/>
        <charset val="134"/>
      </rPr>
      <t>月</t>
    </r>
    <r>
      <rPr>
        <sz val="10"/>
        <rFont val="Times New Roman"/>
        <charset val="0"/>
      </rPr>
      <t>16</t>
    </r>
    <r>
      <rPr>
        <sz val="10"/>
        <rFont val="宋体"/>
        <charset val="134"/>
      </rPr>
      <t>日，该公司与温德姆酒店管理（北京）有限公司分别签订在黄山市有关华美达的“特许经营合同”和“商标许可使用合同”</t>
    </r>
  </si>
  <si>
    <r>
      <rPr>
        <sz val="10"/>
        <rFont val="Times New Roman"/>
        <charset val="0"/>
      </rPr>
      <t>2021</t>
    </r>
    <r>
      <rPr>
        <sz val="10"/>
        <rFont val="宋体"/>
        <charset val="134"/>
      </rPr>
      <t>年增值税销项税额</t>
    </r>
    <r>
      <rPr>
        <sz val="10"/>
        <rFont val="Times New Roman"/>
        <charset val="0"/>
      </rPr>
      <t>97.97</t>
    </r>
    <r>
      <rPr>
        <sz val="10"/>
        <rFont val="宋体"/>
        <charset val="134"/>
      </rPr>
      <t>万元、进项税额</t>
    </r>
    <r>
      <rPr>
        <sz val="10"/>
        <rFont val="Times New Roman"/>
        <charset val="0"/>
      </rPr>
      <t>388.64</t>
    </r>
    <r>
      <rPr>
        <sz val="10"/>
        <rFont val="宋体"/>
        <charset val="134"/>
      </rPr>
      <t>万元，应退税</t>
    </r>
    <r>
      <rPr>
        <sz val="10"/>
        <rFont val="Times New Roman"/>
        <charset val="0"/>
      </rPr>
      <t>290.67</t>
    </r>
    <r>
      <rPr>
        <sz val="10"/>
        <rFont val="宋体"/>
        <charset val="134"/>
      </rPr>
      <t>万元</t>
    </r>
  </si>
  <si>
    <r>
      <rPr>
        <sz val="10"/>
        <rFont val="Times New Roman"/>
        <charset val="0"/>
      </rPr>
      <t>2021</t>
    </r>
    <r>
      <rPr>
        <sz val="10"/>
        <rFont val="宋体"/>
        <charset val="0"/>
      </rPr>
      <t>年各项税收实际入（退）库总额为</t>
    </r>
    <r>
      <rPr>
        <sz val="10"/>
        <rFont val="Times New Roman"/>
        <charset val="0"/>
      </rPr>
      <t>-913.64</t>
    </r>
    <r>
      <rPr>
        <sz val="10"/>
        <rFont val="宋体"/>
        <charset val="0"/>
      </rPr>
      <t>万元</t>
    </r>
  </si>
  <si>
    <t>2021年主营业务收入1,614.94万元取自增值税申报表全年累计数，各项税收实际入（退）库总额为-913.64万元。该单位为国际知名连锁品牌酒店，对提升黄山知名度有一定影响，建议给予适当奖补</t>
  </si>
  <si>
    <t xml:space="preserve">   </t>
  </si>
  <si>
    <t>SHXYDM</t>
  </si>
  <si>
    <t>NSRMC</t>
  </si>
  <si>
    <t>SKGKMC</t>
  </si>
  <si>
    <t>2021年度入库税款</t>
  </si>
  <si>
    <t>国家金库黄山市屯溪区支库</t>
  </si>
  <si>
    <t>国家金库安徽黄山高新技术产业开发区支库</t>
  </si>
  <si>
    <t>国家金库黄山市徽州区支库</t>
  </si>
  <si>
    <t>国家金库黄山市中心支库</t>
  </si>
  <si>
    <t>国家金库歙县支库</t>
  </si>
  <si>
    <t>国家金库黟县支库</t>
  </si>
  <si>
    <t>国家金库休宁县支库</t>
  </si>
  <si>
    <t>国家金库黄山市黄山区支库</t>
  </si>
  <si>
    <t>12341000003145897E</t>
  </si>
  <si>
    <t>黄山光圈酒店有限公司</t>
  </si>
  <si>
    <t>黄山老街苑精品酒店（普通合伙）</t>
  </si>
  <si>
    <t>国家金库祁门县支库</t>
  </si>
  <si>
    <t>黄山市徽州昌盛液化气有限公司</t>
  </si>
  <si>
    <t>91341004669453968F</t>
  </si>
  <si>
    <t>91341024680829540P</t>
  </si>
  <si>
    <t>演出时间</t>
  </si>
  <si>
    <t>发票金额</t>
  </si>
  <si>
    <t>收款金额</t>
  </si>
  <si>
    <t xml:space="preserve"> </t>
  </si>
  <si>
    <t>场次</t>
  </si>
  <si>
    <t>金额</t>
  </si>
  <si>
    <t>南谯区</t>
  </si>
  <si>
    <t>3250/场</t>
  </si>
  <si>
    <t>2021.3.5-2021.9.5</t>
  </si>
  <si>
    <t>东至县</t>
  </si>
  <si>
    <t>接到甲方通知后一个半月内完成</t>
  </si>
  <si>
    <t>繁昌</t>
  </si>
  <si>
    <t>未注明</t>
  </si>
  <si>
    <t>肥西</t>
  </si>
  <si>
    <t>2021年10月30日前结束</t>
  </si>
  <si>
    <t>旌德</t>
  </si>
  <si>
    <t>2021.3.15-2021.7.31</t>
  </si>
  <si>
    <t>明光市</t>
  </si>
  <si>
    <t>2021.4.10-2021.10.10</t>
  </si>
  <si>
    <t>宁国市</t>
  </si>
  <si>
    <t>2021.2.23-2021.9.31</t>
  </si>
  <si>
    <t>太和县</t>
  </si>
  <si>
    <t>3500/场</t>
  </si>
  <si>
    <t>2021.10.30</t>
  </si>
  <si>
    <t>广德</t>
  </si>
  <si>
    <t>泾县</t>
  </si>
  <si>
    <t>义安区</t>
  </si>
  <si>
    <t>宣州区</t>
  </si>
  <si>
    <t>郎溪县</t>
  </si>
  <si>
    <t>奕棋文化站</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</si>
</sst>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47">
    <font>
      <sz val="12"/>
      <name val="宋体"/>
      <charset val="134"/>
    </font>
    <font>
      <sz val="10"/>
      <name val="Arial"/>
      <charset val="0"/>
    </font>
    <font>
      <b/>
      <sz val="12"/>
      <name val="宋体"/>
      <charset val="134"/>
    </font>
    <font>
      <sz val="10"/>
      <name val="Times New Roman"/>
      <charset val="0"/>
    </font>
    <font>
      <sz val="18"/>
      <name val="Times New Roman"/>
      <charset val="0"/>
    </font>
    <font>
      <sz val="10"/>
      <name val="黑体"/>
      <charset val="134"/>
    </font>
    <font>
      <sz val="10"/>
      <name val="宋体"/>
      <charset val="134"/>
    </font>
    <font>
      <sz val="10"/>
      <color indexed="12"/>
      <name val="宋体"/>
      <charset val="134"/>
    </font>
    <font>
      <b/>
      <sz val="10"/>
      <name val="宋体"/>
      <charset val="134"/>
    </font>
    <font>
      <sz val="10"/>
      <color indexed="10"/>
      <name val="Times New Roman"/>
      <charset val="0"/>
    </font>
    <font>
      <b/>
      <sz val="10"/>
      <name val="Times New Roman"/>
      <charset val="0"/>
    </font>
    <font>
      <sz val="9"/>
      <name val="黑体"/>
      <charset val="134"/>
    </font>
    <font>
      <sz val="10"/>
      <name val="宋体"/>
      <charset val="0"/>
    </font>
    <font>
      <sz val="10"/>
      <color indexed="20"/>
      <name val="Times New Roman"/>
      <charset val="0"/>
    </font>
    <font>
      <sz val="16"/>
      <name val="方正仿宋_GBK"/>
      <charset val="134"/>
    </font>
    <font>
      <sz val="10"/>
      <name val="Times New Roman"/>
      <charset val="134"/>
    </font>
    <font>
      <sz val="9"/>
      <name val="宋体"/>
      <charset val="134"/>
    </font>
    <font>
      <sz val="11"/>
      <name val="宋体"/>
      <charset val="134"/>
    </font>
    <font>
      <sz val="11"/>
      <name val="黑体"/>
      <charset val="134"/>
    </font>
    <font>
      <b/>
      <sz val="16"/>
      <name val="新宋体"/>
      <charset val="134"/>
    </font>
    <font>
      <b/>
      <sz val="11"/>
      <name val="方正书宋_GBK"/>
      <charset val="134"/>
    </font>
    <font>
      <b/>
      <sz val="11"/>
      <name val="宋体"/>
      <charset val="134"/>
    </font>
    <font>
      <sz val="10"/>
      <color rgb="FFFF0000"/>
      <name val="宋体"/>
      <charset val="134"/>
    </font>
    <font>
      <sz val="11"/>
      <color indexed="8"/>
      <name val="宋体"/>
      <charset val="134"/>
    </font>
    <font>
      <sz val="11"/>
      <color indexed="62"/>
      <name val="宋体"/>
      <charset val="134"/>
    </font>
    <font>
      <b/>
      <sz val="11"/>
      <color indexed="54"/>
      <name val="宋体"/>
      <charset val="134"/>
    </font>
    <font>
      <sz val="11"/>
      <color indexed="9"/>
      <name val="宋体"/>
      <charset val="134"/>
    </font>
    <font>
      <u/>
      <sz val="11"/>
      <color indexed="12"/>
      <name val="宋体"/>
      <charset val="134"/>
    </font>
    <font>
      <b/>
      <sz val="13"/>
      <color indexed="54"/>
      <name val="宋体"/>
      <charset val="134"/>
    </font>
    <font>
      <b/>
      <sz val="11"/>
      <color indexed="8"/>
      <name val="宋体"/>
      <charset val="134"/>
    </font>
    <font>
      <sz val="11"/>
      <color indexed="16"/>
      <name val="宋体"/>
      <charset val="134"/>
    </font>
    <font>
      <b/>
      <sz val="11"/>
      <color indexed="63"/>
      <name val="宋体"/>
      <charset val="134"/>
    </font>
    <font>
      <b/>
      <sz val="11"/>
      <color indexed="9"/>
      <name val="宋体"/>
      <charset val="134"/>
    </font>
    <font>
      <i/>
      <sz val="11"/>
      <color indexed="23"/>
      <name val="宋体"/>
      <charset val="134"/>
    </font>
    <font>
      <b/>
      <sz val="18"/>
      <color indexed="54"/>
      <name val="宋体"/>
      <charset val="134"/>
    </font>
    <font>
      <u/>
      <sz val="11"/>
      <color indexed="20"/>
      <name val="宋体"/>
      <charset val="134"/>
    </font>
    <font>
      <sz val="11"/>
      <color indexed="53"/>
      <name val="宋体"/>
      <charset val="134"/>
    </font>
    <font>
      <sz val="11"/>
      <color indexed="10"/>
      <name val="宋体"/>
      <charset val="134"/>
    </font>
    <font>
      <sz val="11"/>
      <color indexed="19"/>
      <name val="宋体"/>
      <charset val="134"/>
    </font>
    <font>
      <sz val="11"/>
      <color indexed="17"/>
      <name val="宋体"/>
      <charset val="134"/>
    </font>
    <font>
      <b/>
      <sz val="11"/>
      <color indexed="53"/>
      <name val="宋体"/>
      <charset val="134"/>
    </font>
    <font>
      <b/>
      <sz val="15"/>
      <color indexed="54"/>
      <name val="宋体"/>
      <charset val="134"/>
    </font>
    <font>
      <sz val="18"/>
      <name val="宋体"/>
      <charset val="134"/>
    </font>
    <font>
      <sz val="9"/>
      <name val="Times New Roman"/>
      <charset val="0"/>
    </font>
    <font>
      <b/>
      <sz val="11"/>
      <name val="Times New Roman"/>
      <charset val="134"/>
    </font>
    <font>
      <sz val="9"/>
      <name val="宋体"/>
      <charset val="134"/>
    </font>
    <font>
      <b/>
      <sz val="9"/>
      <name val="宋体"/>
      <charset val="134"/>
    </font>
  </fonts>
  <fills count="22">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tint="0.8"/>
        <bgColor indexed="64"/>
      </patternFill>
    </fill>
    <fill>
      <patternFill patternType="solid">
        <fgColor indexed="26"/>
        <bgColor indexed="64"/>
      </patternFill>
    </fill>
    <fill>
      <patternFill patternType="solid">
        <fgColor indexed="47"/>
        <bgColor indexed="64"/>
      </patternFill>
    </fill>
    <fill>
      <patternFill patternType="solid">
        <fgColor indexed="54"/>
        <bgColor indexed="64"/>
      </patternFill>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1"/>
        <bgColor indexed="64"/>
      </patternFill>
    </fill>
    <fill>
      <patternFill patternType="solid">
        <fgColor indexed="24"/>
        <bgColor indexed="64"/>
      </patternFill>
    </fill>
    <fill>
      <patternFill patternType="solid">
        <fgColor indexed="48"/>
        <bgColor indexed="64"/>
      </patternFill>
    </fill>
    <fill>
      <patternFill patternType="solid">
        <fgColor indexed="44"/>
        <bgColor indexed="64"/>
      </patternFill>
    </fill>
    <fill>
      <patternFill patternType="solid">
        <fgColor indexed="53"/>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top style="medium">
        <color auto="true"/>
      </top>
      <bottom style="thin">
        <color auto="true"/>
      </bottom>
      <diagonal/>
    </border>
    <border>
      <left/>
      <right/>
      <top style="medium">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style="medium">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8"/>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1">
    <xf numFmtId="0" fontId="0" fillId="0" borderId="0">
      <alignment vertical="center"/>
    </xf>
    <xf numFmtId="0" fontId="1" fillId="0" borderId="0">
      <alignment horizontal="center" vertical="center"/>
    </xf>
    <xf numFmtId="0" fontId="1" fillId="0" borderId="0"/>
    <xf numFmtId="0" fontId="26" fillId="9"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31" fillId="15" borderId="17" applyNumberFormat="false" applyAlignment="false" applyProtection="false">
      <alignment vertical="center"/>
    </xf>
    <xf numFmtId="0" fontId="32" fillId="16" borderId="18" applyNumberFormat="false" applyAlignment="false" applyProtection="false">
      <alignment vertical="center"/>
    </xf>
    <xf numFmtId="0" fontId="30" fillId="14" borderId="0" applyNumberFormat="false" applyBorder="false" applyAlignment="false" applyProtection="false">
      <alignment vertical="center"/>
    </xf>
    <xf numFmtId="0" fontId="41" fillId="0" borderId="15"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8" fillId="0" borderId="15" applyNumberFormat="false" applyFill="false" applyAlignment="false" applyProtection="false">
      <alignment vertical="center"/>
    </xf>
    <xf numFmtId="0" fontId="23"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7" borderId="0" applyNumberFormat="false" applyBorder="false" applyAlignment="false" applyProtection="false">
      <alignment vertical="center"/>
    </xf>
    <xf numFmtId="0" fontId="25" fillId="0" borderId="14" applyNumberFormat="false" applyFill="false" applyAlignment="false" applyProtection="false">
      <alignment vertical="center"/>
    </xf>
    <xf numFmtId="0" fontId="29" fillId="0" borderId="16" applyNumberFormat="false" applyFill="false" applyAlignment="false" applyProtection="false">
      <alignment vertical="center"/>
    </xf>
    <xf numFmtId="0" fontId="23" fillId="13"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3" fillId="10"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3" fillId="6" borderId="0" applyNumberFormat="false" applyBorder="false" applyAlignment="false" applyProtection="false">
      <alignment vertical="center"/>
    </xf>
    <xf numFmtId="0" fontId="23" fillId="5" borderId="19" applyNumberFormat="false" applyFont="false" applyAlignment="false" applyProtection="false">
      <alignment vertical="center"/>
    </xf>
    <xf numFmtId="0" fontId="26" fillId="9"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40" fillId="15" borderId="13" applyNumberFormat="false" applyAlignment="false" applyProtection="false">
      <alignment vertical="center"/>
    </xf>
    <xf numFmtId="0" fontId="26" fillId="1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6"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16"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24" fillId="6" borderId="13" applyNumberFormat="false" applyAlignment="false" applyProtection="false">
      <alignment vertical="center"/>
    </xf>
    <xf numFmtId="0" fontId="23" fillId="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3" fillId="5" borderId="0" applyNumberFormat="false" applyBorder="false" applyAlignment="false" applyProtection="false">
      <alignment vertical="center"/>
    </xf>
  </cellStyleXfs>
  <cellXfs count="171">
    <xf numFmtId="0" fontId="0" fillId="0" borderId="0" xfId="0">
      <alignment vertical="center"/>
    </xf>
    <xf numFmtId="0" fontId="0" fillId="2" borderId="0" xfId="0" applyFill="true">
      <alignment vertical="center"/>
    </xf>
    <xf numFmtId="0" fontId="1" fillId="0" borderId="0" xfId="2"/>
    <xf numFmtId="0" fontId="1" fillId="0" borderId="0" xfId="2" applyNumberFormat="true"/>
    <xf numFmtId="49" fontId="1" fillId="0" borderId="0" xfId="2" applyNumberFormat="true"/>
    <xf numFmtId="176" fontId="1" fillId="0" borderId="0" xfId="2" applyNumberFormat="true"/>
    <xf numFmtId="0" fontId="2" fillId="0" borderId="1" xfId="2" applyNumberFormat="true" applyFont="true" applyBorder="true"/>
    <xf numFmtId="49" fontId="2" fillId="0" borderId="1" xfId="2" applyNumberFormat="true" applyFont="true" applyBorder="true"/>
    <xf numFmtId="0" fontId="0" fillId="0" borderId="1" xfId="2" applyNumberFormat="true" applyFont="true" applyBorder="true"/>
    <xf numFmtId="49" fontId="0" fillId="0" borderId="1" xfId="2" applyNumberFormat="true" applyFont="true" applyBorder="true"/>
    <xf numFmtId="176" fontId="2" fillId="0" borderId="1" xfId="2" applyNumberFormat="true" applyFont="true" applyBorder="true"/>
    <xf numFmtId="176" fontId="0" fillId="0" borderId="1" xfId="2" applyNumberFormat="true" applyFont="true" applyBorder="true"/>
    <xf numFmtId="0" fontId="3" fillId="0" borderId="0" xfId="0" applyFont="true">
      <alignment vertical="center"/>
    </xf>
    <xf numFmtId="0" fontId="3" fillId="0" borderId="0" xfId="0" applyFont="true" applyFill="true">
      <alignment vertical="center"/>
    </xf>
    <xf numFmtId="0" fontId="3" fillId="0" borderId="0" xfId="0" applyFont="true" applyAlignment="true">
      <alignment horizontal="center" vertical="center"/>
    </xf>
    <xf numFmtId="0" fontId="3" fillId="0" borderId="0" xfId="0" applyFont="true" applyAlignment="true">
      <alignment vertical="center" wrapText="true"/>
    </xf>
    <xf numFmtId="0" fontId="3" fillId="0" borderId="0" xfId="0" applyNumberFormat="true" applyFont="true" applyAlignment="true">
      <alignment horizontal="center" vertical="center"/>
    </xf>
    <xf numFmtId="0" fontId="3" fillId="0" borderId="0" xfId="0" applyFont="true" applyAlignment="true">
      <alignment horizontal="center" vertical="center" wrapText="true"/>
    </xf>
    <xf numFmtId="0" fontId="4" fillId="0" borderId="0" xfId="0" applyFont="true" applyAlignment="true">
      <alignment horizontal="center"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4"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6" fillId="0" borderId="1" xfId="0" applyFont="true" applyFill="true" applyBorder="true">
      <alignment vertical="center"/>
    </xf>
    <xf numFmtId="0" fontId="6" fillId="0" borderId="1" xfId="0" applyFont="true" applyFill="true" applyBorder="true" applyAlignment="true">
      <alignment horizontal="center" vertical="center"/>
    </xf>
    <xf numFmtId="0" fontId="3" fillId="0" borderId="5" xfId="0" applyFont="true" applyBorder="true" applyAlignment="true">
      <alignment horizontal="center" vertical="center"/>
    </xf>
    <xf numFmtId="0" fontId="8" fillId="0" borderId="6" xfId="0" applyFont="true" applyBorder="true" applyAlignment="true">
      <alignment horizontal="center" vertical="center" wrapText="true"/>
    </xf>
    <xf numFmtId="0" fontId="3" fillId="0" borderId="6" xfId="0" applyFont="true" applyBorder="true">
      <alignment vertical="center"/>
    </xf>
    <xf numFmtId="0" fontId="3" fillId="0" borderId="6" xfId="0" applyFont="true" applyBorder="true" applyAlignment="true">
      <alignment horizontal="center" vertical="center"/>
    </xf>
    <xf numFmtId="0" fontId="6" fillId="0" borderId="0" xfId="0" applyFont="true" applyAlignment="true">
      <alignment horizontal="left" vertical="center"/>
    </xf>
    <xf numFmtId="10" fontId="6" fillId="0" borderId="1" xfId="0" applyNumberFormat="true" applyFont="true" applyFill="true" applyBorder="true" applyAlignment="true">
      <alignment vertical="center" wrapText="true"/>
    </xf>
    <xf numFmtId="43" fontId="3" fillId="0" borderId="1" xfId="0" applyNumberFormat="true" applyFont="true" applyFill="true" applyBorder="true">
      <alignment vertical="center"/>
    </xf>
    <xf numFmtId="43" fontId="6" fillId="0" borderId="1" xfId="0" applyNumberFormat="true" applyFont="true" applyFill="true" applyBorder="true" applyAlignment="true">
      <alignment horizontal="center" vertical="center" wrapText="true"/>
    </xf>
    <xf numFmtId="10" fontId="3" fillId="0" borderId="1" xfId="0" applyNumberFormat="true" applyFont="true" applyFill="true" applyBorder="true">
      <alignment vertical="center"/>
    </xf>
    <xf numFmtId="43" fontId="9" fillId="0" borderId="1" xfId="0" applyNumberFormat="true" applyFont="true" applyFill="true" applyBorder="true">
      <alignment vertical="center"/>
    </xf>
    <xf numFmtId="43" fontId="3" fillId="0" borderId="1" xfId="0" applyNumberFormat="true" applyFont="true" applyFill="true" applyBorder="true" applyAlignment="true">
      <alignment horizontal="center" vertical="center"/>
    </xf>
    <xf numFmtId="43" fontId="6" fillId="0" borderId="1" xfId="0" applyNumberFormat="true" applyFont="true" applyFill="true" applyBorder="true" applyAlignment="true">
      <alignment horizontal="center" vertical="center"/>
    </xf>
    <xf numFmtId="43" fontId="3" fillId="0" borderId="1" xfId="0" applyNumberFormat="true" applyFont="true" applyFill="true" applyBorder="true" applyAlignment="true">
      <alignment horizontal="center" vertical="center" wrapText="true"/>
    </xf>
    <xf numFmtId="0" fontId="10" fillId="0" borderId="6" xfId="0" applyFont="true" applyBorder="true" applyAlignment="true">
      <alignment horizontal="center" vertical="center"/>
    </xf>
    <xf numFmtId="0" fontId="3" fillId="0" borderId="3"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3" fillId="0" borderId="6" xfId="0" applyNumberFormat="true" applyFont="true" applyBorder="true" applyAlignment="true">
      <alignment horizontal="center" vertical="center"/>
    </xf>
    <xf numFmtId="0" fontId="11" fillId="0" borderId="1" xfId="0"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wrapText="true"/>
    </xf>
    <xf numFmtId="177" fontId="10" fillId="0" borderId="6" xfId="0" applyNumberFormat="true" applyFont="true" applyBorder="true" applyAlignment="true">
      <alignment horizontal="center" vertical="center"/>
    </xf>
    <xf numFmtId="0" fontId="3" fillId="0" borderId="6" xfId="0" applyFont="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9" xfId="0" applyNumberFormat="true" applyFont="true" applyFill="true" applyBorder="true" applyAlignment="true">
      <alignment horizontal="center" vertical="center" wrapText="true"/>
    </xf>
    <xf numFmtId="0" fontId="3" fillId="0" borderId="9" xfId="0" applyNumberFormat="true" applyFont="true" applyFill="true" applyBorder="true" applyAlignment="true">
      <alignment horizontal="center" vertical="center" wrapText="true"/>
    </xf>
    <xf numFmtId="0" fontId="3" fillId="0" borderId="9" xfId="0" applyNumberFormat="true" applyFont="true" applyFill="true" applyBorder="true" applyAlignment="true">
      <alignment horizontal="center" vertical="center"/>
    </xf>
    <xf numFmtId="0" fontId="3" fillId="0" borderId="10" xfId="0" applyNumberFormat="true" applyFont="true" applyBorder="true" applyAlignment="true">
      <alignment horizontal="center" vertical="center"/>
    </xf>
    <xf numFmtId="0" fontId="5" fillId="0" borderId="8" xfId="0" applyFont="true" applyFill="true" applyBorder="true" applyAlignment="true">
      <alignment vertical="center" wrapText="true"/>
    </xf>
    <xf numFmtId="0" fontId="5" fillId="0" borderId="9" xfId="0" applyFont="true" applyFill="true" applyBorder="true" applyAlignment="true">
      <alignment horizontal="center" vertical="center" wrapText="true"/>
    </xf>
    <xf numFmtId="0" fontId="6" fillId="0" borderId="9" xfId="0" applyNumberFormat="true" applyFont="true" applyFill="true" applyBorder="true" applyAlignment="true">
      <alignment horizontal="center" vertical="center" wrapText="true"/>
    </xf>
    <xf numFmtId="177" fontId="3" fillId="0" borderId="9" xfId="0" applyNumberFormat="true" applyFont="true" applyFill="true" applyBorder="true" applyAlignment="true">
      <alignment horizontal="center" vertical="center" wrapText="true"/>
    </xf>
    <xf numFmtId="0" fontId="6" fillId="0" borderId="9" xfId="0" applyFont="true" applyFill="true" applyBorder="true" applyAlignment="true">
      <alignment vertical="center" wrapText="true"/>
    </xf>
    <xf numFmtId="0" fontId="3" fillId="0" borderId="0" xfId="0" applyFont="true" applyFill="true" applyBorder="true">
      <alignment vertical="center"/>
    </xf>
    <xf numFmtId="0" fontId="3" fillId="0" borderId="9" xfId="0" applyFont="true" applyFill="true" applyBorder="true" applyAlignment="true">
      <alignment vertical="center" wrapText="true"/>
    </xf>
    <xf numFmtId="177" fontId="10" fillId="0" borderId="10" xfId="0" applyNumberFormat="true" applyFont="true" applyBorder="true" applyAlignment="true">
      <alignment horizontal="center" vertical="center"/>
    </xf>
    <xf numFmtId="0" fontId="3" fillId="0" borderId="10" xfId="0" applyFont="true" applyBorder="true">
      <alignment vertical="center"/>
    </xf>
    <xf numFmtId="0" fontId="3" fillId="0" borderId="1" xfId="0" applyNumberFormat="true" applyFont="true" applyFill="true" applyBorder="true" applyAlignment="true">
      <alignment horizontal="left" vertical="center" wrapText="true"/>
    </xf>
    <xf numFmtId="31" fontId="3" fillId="0" borderId="1"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wrapText="true"/>
    </xf>
    <xf numFmtId="0" fontId="3" fillId="0" borderId="1" xfId="1" applyFont="true" applyFill="true" applyBorder="true" applyAlignment="true">
      <alignment horizontal="center" vertical="center" wrapText="true"/>
    </xf>
    <xf numFmtId="0" fontId="6" fillId="0" borderId="9" xfId="0" applyNumberFormat="true" applyFont="true" applyFill="true" applyBorder="true" applyAlignment="true">
      <alignment horizontal="center" vertical="center"/>
    </xf>
    <xf numFmtId="177" fontId="3" fillId="0" borderId="9" xfId="0" applyNumberFormat="true" applyFont="true" applyFill="true" applyBorder="true" applyAlignment="true">
      <alignment horizontal="center" vertical="center"/>
    </xf>
    <xf numFmtId="0" fontId="12" fillId="0" borderId="9" xfId="0" applyFont="true" applyFill="true" applyBorder="true" applyAlignment="true">
      <alignment vertical="center" wrapText="true"/>
    </xf>
    <xf numFmtId="0" fontId="6" fillId="0" borderId="0" xfId="0" applyFont="true" applyBorder="true">
      <alignment vertical="center"/>
    </xf>
    <xf numFmtId="0" fontId="6" fillId="0" borderId="0" xfId="0" applyFont="true" applyFill="true" applyBorder="true" applyAlignment="true">
      <alignment vertical="center" wrapText="true"/>
    </xf>
    <xf numFmtId="0" fontId="3" fillId="0" borderId="0" xfId="0" applyFont="true" applyFill="true" applyBorder="true" applyAlignment="true">
      <alignment vertical="center" wrapText="true"/>
    </xf>
    <xf numFmtId="0" fontId="12" fillId="0" borderId="0" xfId="0" applyFont="true" applyFill="true" applyBorder="true" applyAlignment="true">
      <alignment vertical="center" wrapText="true"/>
    </xf>
    <xf numFmtId="0" fontId="13" fillId="0" borderId="0" xfId="0" applyFont="true" applyFill="true" applyBorder="true">
      <alignment vertical="center"/>
    </xf>
    <xf numFmtId="0" fontId="6" fillId="0" borderId="11" xfId="0"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3" fillId="0" borderId="11" xfId="0" applyFont="true" applyFill="true" applyBorder="true" applyAlignment="true">
      <alignment horizontal="left" vertical="center" wrapText="true"/>
    </xf>
    <xf numFmtId="0" fontId="3" fillId="0" borderId="11" xfId="0" applyFont="true" applyFill="true" applyBorder="true" applyAlignment="true">
      <alignment horizontal="center" vertical="center" wrapText="true"/>
    </xf>
    <xf numFmtId="177" fontId="10" fillId="0" borderId="6" xfId="0" applyNumberFormat="true" applyFont="true" applyBorder="true">
      <alignment vertical="center"/>
    </xf>
    <xf numFmtId="177" fontId="3" fillId="0" borderId="6" xfId="0" applyNumberFormat="true" applyFont="true" applyBorder="true">
      <alignment vertical="center"/>
    </xf>
    <xf numFmtId="0" fontId="3" fillId="0" borderId="11" xfId="0" applyNumberFormat="true" applyFont="true" applyFill="true" applyBorder="true" applyAlignment="true">
      <alignment horizontal="center" vertical="center"/>
    </xf>
    <xf numFmtId="0" fontId="6" fillId="0" borderId="11" xfId="0" applyNumberFormat="true" applyFont="true" applyFill="true" applyBorder="true" applyAlignment="true">
      <alignment horizontal="center" vertical="center" wrapText="true"/>
    </xf>
    <xf numFmtId="0" fontId="3" fillId="0" borderId="11" xfId="0" applyNumberFormat="true" applyFont="true" applyFill="true" applyBorder="true" applyAlignment="true">
      <alignment horizontal="left" vertical="center" wrapText="true"/>
    </xf>
    <xf numFmtId="0" fontId="3" fillId="0" borderId="1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176" fontId="3" fillId="0" borderId="11" xfId="0" applyNumberFormat="true" applyFont="true" applyFill="true" applyBorder="true" applyAlignment="true">
      <alignment horizontal="center" vertical="center" wrapText="true"/>
    </xf>
    <xf numFmtId="0" fontId="12" fillId="0" borderId="11" xfId="1"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13" fillId="0" borderId="0" xfId="0" applyFont="true" applyFill="true">
      <alignment vertical="center"/>
    </xf>
    <xf numFmtId="0" fontId="12" fillId="0" borderId="0" xfId="0" applyFont="true" applyFill="true" applyAlignment="true">
      <alignment vertical="center" wrapText="true"/>
    </xf>
    <xf numFmtId="0" fontId="6" fillId="0" borderId="12" xfId="0" applyFont="true" applyFill="true" applyBorder="true" applyAlignment="true">
      <alignment vertical="center" wrapText="true"/>
    </xf>
    <xf numFmtId="10" fontId="6" fillId="0" borderId="1" xfId="0" applyNumberFormat="true" applyFont="true" applyFill="true" applyBorder="true" applyAlignment="true">
      <alignment horizontal="center" vertical="center" wrapText="true"/>
    </xf>
    <xf numFmtId="43" fontId="3" fillId="0" borderId="1" xfId="0" applyNumberFormat="true" applyFont="true" applyFill="true" applyBorder="true" applyAlignment="true">
      <alignment vertical="center"/>
    </xf>
    <xf numFmtId="0" fontId="6" fillId="0" borderId="1" xfId="1" applyFont="true" applyFill="true" applyBorder="true" applyAlignment="true">
      <alignment horizontal="center" vertical="center" wrapText="true"/>
    </xf>
    <xf numFmtId="0" fontId="3" fillId="0" borderId="1" xfId="1" applyFont="true" applyFill="true" applyBorder="true" applyAlignment="true">
      <alignment horizontal="left" vertical="center" wrapText="true" shrinkToFit="true"/>
    </xf>
    <xf numFmtId="0" fontId="12" fillId="0" borderId="1" xfId="1" applyFont="true" applyFill="true" applyBorder="true" applyAlignment="true">
      <alignment horizontal="left" vertical="center" wrapText="true" shrinkToFit="true"/>
    </xf>
    <xf numFmtId="0" fontId="6" fillId="0" borderId="0" xfId="0" applyFont="true" applyFill="true" applyAlignment="true">
      <alignment horizontal="center" vertical="center" wrapText="true"/>
    </xf>
    <xf numFmtId="0" fontId="6" fillId="0" borderId="0" xfId="0" applyFont="true" applyFill="true">
      <alignment vertical="center"/>
    </xf>
    <xf numFmtId="10" fontId="3" fillId="0" borderId="1" xfId="0" applyNumberFormat="true" applyFont="true" applyFill="true" applyBorder="true" applyAlignment="true">
      <alignment vertical="center" wrapText="true"/>
    </xf>
    <xf numFmtId="0" fontId="3" fillId="0" borderId="7" xfId="0" applyFont="true" applyFill="true" applyBorder="true" applyAlignment="true">
      <alignment horizontal="center" vertical="center" wrapText="true"/>
    </xf>
    <xf numFmtId="0" fontId="3" fillId="0" borderId="0" xfId="0" applyFont="true" applyBorder="true">
      <alignment vertical="center"/>
    </xf>
    <xf numFmtId="0" fontId="14" fillId="0" borderId="0" xfId="0" applyFont="true" applyAlignment="true">
      <alignment horizontal="left" vertical="center"/>
    </xf>
    <xf numFmtId="10" fontId="6" fillId="0" borderId="1" xfId="0" applyNumberFormat="true" applyFont="true" applyFill="true" applyBorder="true" applyAlignment="true">
      <alignment horizontal="left" vertical="center" wrapText="true"/>
    </xf>
    <xf numFmtId="0" fontId="6" fillId="3" borderId="1" xfId="0" applyFont="true" applyFill="true" applyBorder="true" applyAlignment="true">
      <alignment horizontal="center" vertical="center"/>
    </xf>
    <xf numFmtId="31" fontId="3"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5" fillId="0" borderId="1" xfId="0" applyNumberFormat="true"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3" fillId="0" borderId="8" xfId="0" applyFont="true" applyFill="true" applyBorder="true" applyAlignment="true">
      <alignment horizontal="center" vertical="center" wrapText="true"/>
    </xf>
    <xf numFmtId="0" fontId="12" fillId="0" borderId="0" xfId="0" applyFont="true" applyAlignment="true">
      <alignment vertical="center" wrapText="true"/>
    </xf>
    <xf numFmtId="0" fontId="0" fillId="0" borderId="0" xfId="0" applyFill="true">
      <alignment vertical="center"/>
    </xf>
    <xf numFmtId="0" fontId="3" fillId="0" borderId="0" xfId="0" applyFont="true" applyFill="true" applyAlignment="true">
      <alignment horizontal="center" vertical="center"/>
    </xf>
    <xf numFmtId="0" fontId="3" fillId="0" borderId="0" xfId="0" applyFont="true" applyFill="true" applyAlignment="true">
      <alignment vertical="center" wrapText="true"/>
    </xf>
    <xf numFmtId="0" fontId="3" fillId="0" borderId="0" xfId="0" applyNumberFormat="true" applyFont="true" applyFill="true" applyAlignment="true">
      <alignment horizontal="center" vertical="center"/>
    </xf>
    <xf numFmtId="0" fontId="4" fillId="0" borderId="0" xfId="0" applyFont="true" applyFill="true" applyAlignment="true">
      <alignment horizontal="center" vertical="center"/>
    </xf>
    <xf numFmtId="10" fontId="16" fillId="0" borderId="1" xfId="0" applyNumberFormat="true" applyFont="true" applyFill="true" applyBorder="true" applyAlignment="true">
      <alignment horizontal="left" vertical="center" wrapText="true"/>
    </xf>
    <xf numFmtId="0" fontId="6" fillId="2" borderId="9" xfId="0" applyNumberFormat="true" applyFont="true" applyFill="true" applyBorder="true" applyAlignment="true">
      <alignment horizontal="center" vertical="center" wrapText="true"/>
    </xf>
    <xf numFmtId="0" fontId="6" fillId="0" borderId="1" xfId="1" applyFont="true" applyFill="true" applyBorder="true" applyAlignment="true">
      <alignment horizontal="left" vertical="center" wrapText="true"/>
    </xf>
    <xf numFmtId="0" fontId="6" fillId="0" borderId="1" xfId="1" applyFont="true" applyFill="true" applyBorder="true" applyAlignment="true">
      <alignment horizontal="left" vertical="center" wrapText="true" shrinkToFit="true"/>
    </xf>
    <xf numFmtId="177" fontId="3" fillId="4" borderId="9" xfId="0" applyNumberFormat="true" applyFont="true" applyFill="true" applyBorder="true" applyAlignment="true">
      <alignment horizontal="center" vertical="center" wrapText="true"/>
    </xf>
    <xf numFmtId="0" fontId="3"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3" fillId="0" borderId="6" xfId="0" applyFont="true" applyFill="true" applyBorder="true" applyAlignment="true">
      <alignment horizontal="center" vertical="center"/>
    </xf>
    <xf numFmtId="0" fontId="6" fillId="0" borderId="0" xfId="0" applyFont="true" applyFill="true" applyAlignment="true">
      <alignment horizontal="left" vertical="center"/>
    </xf>
    <xf numFmtId="0" fontId="14" fillId="0" borderId="0" xfId="0" applyFont="true" applyFill="true" applyAlignment="true">
      <alignment horizontal="left" vertical="center"/>
    </xf>
    <xf numFmtId="0" fontId="3" fillId="0" borderId="6" xfId="0" applyFont="true" applyFill="true" applyBorder="true">
      <alignment vertical="center"/>
    </xf>
    <xf numFmtId="177" fontId="10" fillId="0" borderId="6" xfId="0" applyNumberFormat="true" applyFont="true" applyFill="true" applyBorder="true" applyAlignment="true">
      <alignment horizontal="center" vertical="center"/>
    </xf>
    <xf numFmtId="177" fontId="10" fillId="0" borderId="6" xfId="0" applyNumberFormat="true" applyFont="true" applyFill="true" applyBorder="true" applyAlignment="true">
      <alignment vertical="center"/>
    </xf>
    <xf numFmtId="0" fontId="3" fillId="0" borderId="10" xfId="0" applyFont="true" applyFill="true" applyBorder="true">
      <alignment vertical="center"/>
    </xf>
    <xf numFmtId="0" fontId="3" fillId="0" borderId="1" xfId="1" applyFont="true" applyFill="true" applyBorder="true" applyAlignment="true">
      <alignment horizontal="left" vertical="center" wrapText="true"/>
    </xf>
    <xf numFmtId="177" fontId="10" fillId="0" borderId="6" xfId="0" applyNumberFormat="true" applyFont="true" applyBorder="true" applyAlignment="true">
      <alignment vertical="center"/>
    </xf>
    <xf numFmtId="0" fontId="3" fillId="0" borderId="0" xfId="0" applyFont="true" applyAlignment="true">
      <alignment vertical="center"/>
    </xf>
    <xf numFmtId="0" fontId="6" fillId="0" borderId="0" xfId="0" applyNumberFormat="true" applyFont="true" applyFill="true" applyBorder="true" applyAlignment="true">
      <alignment horizontal="center" vertical="center" wrapText="true"/>
    </xf>
    <xf numFmtId="0" fontId="6" fillId="0" borderId="0" xfId="0" applyNumberFormat="true" applyFont="true" applyFill="true" applyAlignment="true">
      <alignment horizontal="center" vertical="center" wrapText="true"/>
    </xf>
    <xf numFmtId="0" fontId="17" fillId="0" borderId="0" xfId="1" applyFont="true" applyFill="true" applyBorder="true" applyAlignment="true" applyProtection="true">
      <alignment horizontal="center" vertical="center" wrapText="true"/>
      <protection locked="false"/>
    </xf>
    <xf numFmtId="0" fontId="0" fillId="0" borderId="0" xfId="0" applyFont="true" applyFill="true" applyBorder="true" applyAlignment="true">
      <alignment horizontal="center" vertical="center" wrapText="true"/>
    </xf>
    <xf numFmtId="0" fontId="17" fillId="0" borderId="0" xfId="1" applyFont="true" applyFill="true" applyBorder="true" applyAlignment="true">
      <alignment horizontal="center" vertical="center" wrapText="true"/>
    </xf>
    <xf numFmtId="0" fontId="0" fillId="0" borderId="0" xfId="0" applyFont="true" applyFill="true" applyAlignment="true">
      <alignment horizontal="center" vertical="center" wrapText="true"/>
    </xf>
    <xf numFmtId="0" fontId="0" fillId="0" borderId="0" xfId="1" applyFont="true" applyFill="true" applyBorder="true" applyAlignment="true">
      <alignment horizontal="center" vertical="center" wrapText="true" shrinkToFit="true"/>
    </xf>
    <xf numFmtId="0" fontId="0" fillId="0" borderId="0" xfId="1" applyFont="true" applyFill="true" applyBorder="true" applyAlignment="true">
      <alignment horizontal="left" vertical="center" wrapText="true" shrinkToFit="true"/>
    </xf>
    <xf numFmtId="0" fontId="18" fillId="0" borderId="0" xfId="1" applyFont="true" applyFill="true" applyAlignment="true">
      <alignment horizontal="left" vertical="center" wrapText="true" shrinkToFit="true"/>
    </xf>
    <xf numFmtId="0" fontId="18" fillId="0" borderId="0" xfId="1" applyFont="true" applyFill="true" applyAlignment="true">
      <alignment horizontal="center" vertical="center" wrapText="true" shrinkToFit="true"/>
    </xf>
    <xf numFmtId="0" fontId="19" fillId="0" borderId="0" xfId="1" applyFont="true" applyFill="true" applyAlignment="true">
      <alignment horizontal="center" vertical="center" wrapText="true" shrinkToFit="true"/>
    </xf>
    <xf numFmtId="0" fontId="20" fillId="0" borderId="1" xfId="1" applyFont="true" applyFill="true" applyBorder="true" applyAlignment="true" applyProtection="true">
      <alignment horizontal="center" vertical="center" wrapText="true"/>
      <protection locked="false"/>
    </xf>
    <xf numFmtId="0" fontId="21" fillId="0" borderId="1" xfId="1" applyFont="true" applyFill="true" applyBorder="true" applyAlignment="true" applyProtection="true">
      <alignment horizontal="center" vertical="center" wrapText="true"/>
      <protection locked="false"/>
    </xf>
    <xf numFmtId="0" fontId="17" fillId="0" borderId="1" xfId="1" applyFont="true" applyFill="true" applyBorder="true" applyAlignment="true">
      <alignment horizontal="center" vertical="center" wrapText="true"/>
    </xf>
    <xf numFmtId="0" fontId="21" fillId="0" borderId="9" xfId="1" applyFont="true" applyFill="true" applyBorder="true" applyAlignment="true">
      <alignment horizontal="center" vertical="center" wrapText="true"/>
    </xf>
    <xf numFmtId="0" fontId="15" fillId="0" borderId="1" xfId="1" applyFont="true" applyFill="true" applyBorder="true" applyAlignment="true">
      <alignment horizontal="center" vertical="center" wrapText="true"/>
    </xf>
    <xf numFmtId="0" fontId="21" fillId="0" borderId="1" xfId="1" applyFont="true" applyFill="true" applyBorder="true" applyAlignment="true">
      <alignment horizontal="center" vertical="center" wrapText="true"/>
    </xf>
    <xf numFmtId="0" fontId="6" fillId="0" borderId="0" xfId="1" applyFont="true" applyFill="true" applyBorder="true" applyAlignment="true">
      <alignment horizontal="center" vertical="center" wrapText="true"/>
    </xf>
    <xf numFmtId="0" fontId="3" fillId="0" borderId="0" xfId="1" applyFont="true" applyFill="true" applyBorder="true" applyAlignment="true">
      <alignment horizontal="center" vertical="center" wrapText="true"/>
    </xf>
    <xf numFmtId="0" fontId="22" fillId="0" borderId="0" xfId="1" applyFont="true" applyFill="true" applyBorder="true" applyAlignment="true">
      <alignment horizontal="center" vertical="center" wrapText="true" shrinkToFit="true"/>
    </xf>
    <xf numFmtId="0" fontId="6" fillId="0" borderId="0" xfId="1" applyFont="true" applyFill="true" applyBorder="true" applyAlignment="true">
      <alignment horizontal="center" vertical="center" wrapText="true" shrinkToFit="true"/>
    </xf>
    <xf numFmtId="0" fontId="15" fillId="0" borderId="11" xfId="0" applyFont="true" applyFill="true" applyBorder="true" applyAlignment="true">
      <alignment horizontal="center" vertical="center" wrapText="true"/>
    </xf>
    <xf numFmtId="0" fontId="3" fillId="0" borderId="11" xfId="0"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0" fontId="21" fillId="0" borderId="1" xfId="1" applyFont="true" applyFill="true" applyBorder="true" applyAlignment="true">
      <alignment vertical="center"/>
    </xf>
    <xf numFmtId="0" fontId="3" fillId="0" borderId="1" xfId="0" applyFont="true" applyFill="true" applyBorder="true" applyAlignment="true" quotePrefix="true">
      <alignment horizontal="left" vertical="center" wrapText="true"/>
    </xf>
    <xf numFmtId="0" fontId="6" fillId="0" borderId="1" xfId="0" applyFont="true" applyFill="true" applyBorder="true" applyAlignment="true" quotePrefix="true">
      <alignment horizontal="left" vertical="center" wrapText="true"/>
    </xf>
  </cellXfs>
  <cellStyles count="51">
    <cellStyle name="常规" xfId="0" builtinId="0"/>
    <cellStyle name="常规_Sheet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color rgb="FF9C0006"/>
      </font>
      <fill>
        <patternFill patternType="solid">
          <bgColor rgb="FFFFC7CE"/>
        </patternFill>
      </fill>
    </dxf>
  </dxfs>
  <tableStyles count="0" defaultTableStyle="TableStyleMedium2" defaultPivotStyle="PivotStyleLight16"/>
  <colors>
    <mruColors>
      <color rgb="00800080"/>
      <color rgb="000000FF"/>
      <color rgb="00FFF2CC"/>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Q145"/>
  <sheetViews>
    <sheetView tabSelected="1" view="pageBreakPreview" zoomScale="85" zoomScaleNormal="100" zoomScaleSheetLayoutView="85" workbookViewId="0">
      <pane ySplit="3" topLeftCell="A5" activePane="bottomLeft" state="frozen"/>
      <selection/>
      <selection pane="bottomLeft" activeCell="D9" sqref="D9"/>
    </sheetView>
  </sheetViews>
  <sheetFormatPr defaultColWidth="15.75" defaultRowHeight="15.75"/>
  <cols>
    <col min="1" max="1" width="7.05" style="152" customWidth="true"/>
    <col min="2" max="2" width="38.525" style="152" customWidth="true"/>
    <col min="3" max="3" width="11.875" style="153" customWidth="true"/>
    <col min="4" max="4" width="40.2916666666667" style="152" customWidth="true"/>
    <col min="5" max="5" width="12.2" style="152" customWidth="true"/>
    <col min="6" max="95" width="15.75" style="152" customWidth="true"/>
    <col min="96" max="16384" width="15.75" style="149"/>
  </cols>
  <sheetData>
    <row r="1" spans="1:2">
      <c r="A1" s="154" t="s">
        <v>0</v>
      </c>
      <c r="B1" s="155"/>
    </row>
    <row r="2" ht="48" customHeight="true" spans="1:4">
      <c r="A2" s="156" t="s">
        <v>1</v>
      </c>
      <c r="B2" s="156"/>
      <c r="C2" s="156"/>
      <c r="D2" s="156"/>
    </row>
    <row r="3" s="148" customFormat="true" ht="31" customHeight="true" spans="1:4">
      <c r="A3" s="157" t="s">
        <v>2</v>
      </c>
      <c r="B3" s="158" t="s">
        <v>3</v>
      </c>
      <c r="C3" s="158" t="s">
        <v>4</v>
      </c>
      <c r="D3" s="158" t="s">
        <v>5</v>
      </c>
    </row>
    <row r="4" ht="30" customHeight="true" spans="1:4">
      <c r="A4" s="159" t="s">
        <v>6</v>
      </c>
      <c r="B4" s="160" t="s">
        <v>7</v>
      </c>
      <c r="C4" s="76"/>
      <c r="D4" s="76"/>
    </row>
    <row r="5" s="149" customFormat="true" ht="30" customHeight="true" spans="1:95">
      <c r="A5" s="76">
        <v>1</v>
      </c>
      <c r="B5" s="161" t="s">
        <v>8</v>
      </c>
      <c r="C5" s="161" t="s">
        <v>9</v>
      </c>
      <c r="D5" s="161" t="s">
        <v>10</v>
      </c>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row>
    <row r="6" s="149" customFormat="true" ht="30" customHeight="true" spans="1:95">
      <c r="A6" s="76">
        <v>2</v>
      </c>
      <c r="B6" s="161" t="s">
        <v>11</v>
      </c>
      <c r="C6" s="161" t="s">
        <v>9</v>
      </c>
      <c r="D6" s="161" t="s">
        <v>10</v>
      </c>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row>
    <row r="7" s="149" customFormat="true" ht="30" customHeight="true" spans="1:95">
      <c r="A7" s="76">
        <v>3</v>
      </c>
      <c r="B7" s="161" t="s">
        <v>12</v>
      </c>
      <c r="C7" s="161" t="s">
        <v>9</v>
      </c>
      <c r="D7" s="161" t="s">
        <v>10</v>
      </c>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row>
    <row r="8" s="149" customFormat="true" ht="30" customHeight="true" spans="1:95">
      <c r="A8" s="76">
        <v>4</v>
      </c>
      <c r="B8" s="161" t="s">
        <v>13</v>
      </c>
      <c r="C8" s="161" t="s">
        <v>9</v>
      </c>
      <c r="D8" s="161" t="s">
        <v>10</v>
      </c>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row>
    <row r="9" s="149" customFormat="true" ht="30" customHeight="true" spans="1:95">
      <c r="A9" s="76">
        <v>5</v>
      </c>
      <c r="B9" s="161" t="s">
        <v>14</v>
      </c>
      <c r="C9" s="161" t="s">
        <v>9</v>
      </c>
      <c r="D9" s="161" t="s">
        <v>10</v>
      </c>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row>
    <row r="10" s="149" customFormat="true" ht="30" customHeight="true" spans="1:95">
      <c r="A10" s="76">
        <v>6</v>
      </c>
      <c r="B10" s="161" t="s">
        <v>15</v>
      </c>
      <c r="C10" s="161" t="s">
        <v>9</v>
      </c>
      <c r="D10" s="161" t="s">
        <v>10</v>
      </c>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row>
    <row r="11" s="149" customFormat="true" ht="30" customHeight="true" spans="1:95">
      <c r="A11" s="76">
        <v>7</v>
      </c>
      <c r="B11" s="161" t="s">
        <v>16</v>
      </c>
      <c r="C11" s="161" t="s">
        <v>9</v>
      </c>
      <c r="D11" s="161" t="s">
        <v>10</v>
      </c>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row>
    <row r="12" s="149" customFormat="true" ht="30" customHeight="true" spans="1:95">
      <c r="A12" s="76">
        <v>8</v>
      </c>
      <c r="B12" s="161" t="s">
        <v>17</v>
      </c>
      <c r="C12" s="161" t="s">
        <v>9</v>
      </c>
      <c r="D12" s="161" t="s">
        <v>10</v>
      </c>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row>
    <row r="13" s="149" customFormat="true" ht="30" customHeight="true" spans="1:95">
      <c r="A13" s="76">
        <v>9</v>
      </c>
      <c r="B13" s="161" t="s">
        <v>18</v>
      </c>
      <c r="C13" s="161" t="s">
        <v>9</v>
      </c>
      <c r="D13" s="161" t="s">
        <v>10</v>
      </c>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row>
    <row r="14" s="149" customFormat="true" ht="30" customHeight="true" spans="1:95">
      <c r="A14" s="76">
        <v>10</v>
      </c>
      <c r="B14" s="161" t="s">
        <v>19</v>
      </c>
      <c r="C14" s="161" t="s">
        <v>9</v>
      </c>
      <c r="D14" s="161" t="s">
        <v>10</v>
      </c>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row>
    <row r="15" s="149" customFormat="true" ht="30" customHeight="true" spans="1:95">
      <c r="A15" s="76">
        <v>11</v>
      </c>
      <c r="B15" s="161" t="s">
        <v>20</v>
      </c>
      <c r="C15" s="161" t="s">
        <v>21</v>
      </c>
      <c r="D15" s="161" t="s">
        <v>10</v>
      </c>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row>
    <row r="16" s="149" customFormat="true" ht="30" customHeight="true" spans="1:95">
      <c r="A16" s="76">
        <v>12</v>
      </c>
      <c r="B16" s="161" t="s">
        <v>22</v>
      </c>
      <c r="C16" s="161" t="s">
        <v>21</v>
      </c>
      <c r="D16" s="161" t="s">
        <v>10</v>
      </c>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row>
    <row r="17" s="149" customFormat="true" ht="30" customHeight="true" spans="1:95">
      <c r="A17" s="76">
        <v>13</v>
      </c>
      <c r="B17" s="161" t="s">
        <v>23</v>
      </c>
      <c r="C17" s="161" t="s">
        <v>21</v>
      </c>
      <c r="D17" s="161" t="s">
        <v>10</v>
      </c>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row>
    <row r="18" s="149" customFormat="true" ht="30" customHeight="true" spans="1:95">
      <c r="A18" s="76">
        <v>14</v>
      </c>
      <c r="B18" s="161" t="s">
        <v>24</v>
      </c>
      <c r="C18" s="161" t="s">
        <v>21</v>
      </c>
      <c r="D18" s="161" t="s">
        <v>10</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row>
    <row r="19" s="149" customFormat="true" ht="30" customHeight="true" spans="1:95">
      <c r="A19" s="76">
        <v>15</v>
      </c>
      <c r="B19" s="161" t="s">
        <v>25</v>
      </c>
      <c r="C19" s="161" t="s">
        <v>21</v>
      </c>
      <c r="D19" s="161" t="s">
        <v>10</v>
      </c>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row>
    <row r="20" s="149" customFormat="true" ht="30" customHeight="true" spans="1:95">
      <c r="A20" s="76">
        <v>16</v>
      </c>
      <c r="B20" s="161" t="s">
        <v>26</v>
      </c>
      <c r="C20" s="161" t="s">
        <v>21</v>
      </c>
      <c r="D20" s="161" t="s">
        <v>10</v>
      </c>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row>
    <row r="21" s="149" customFormat="true" ht="30" customHeight="true" spans="1:95">
      <c r="A21" s="76">
        <v>17</v>
      </c>
      <c r="B21" s="161" t="s">
        <v>27</v>
      </c>
      <c r="C21" s="161" t="s">
        <v>21</v>
      </c>
      <c r="D21" s="161" t="s">
        <v>10</v>
      </c>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row>
    <row r="22" s="149" customFormat="true" ht="30" customHeight="true" spans="1:95">
      <c r="A22" s="76">
        <v>18</v>
      </c>
      <c r="B22" s="161" t="s">
        <v>28</v>
      </c>
      <c r="C22" s="161" t="s">
        <v>29</v>
      </c>
      <c r="D22" s="161" t="s">
        <v>10</v>
      </c>
      <c r="E22" s="163"/>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row>
    <row r="23" s="149" customFormat="true" ht="30" customHeight="true" spans="1:95">
      <c r="A23" s="76">
        <v>19</v>
      </c>
      <c r="B23" s="161" t="s">
        <v>30</v>
      </c>
      <c r="C23" s="161" t="s">
        <v>29</v>
      </c>
      <c r="D23" s="161" t="s">
        <v>10</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row>
    <row r="24" s="149" customFormat="true" ht="30" customHeight="true" spans="1:95">
      <c r="A24" s="76">
        <v>20</v>
      </c>
      <c r="B24" s="161" t="s">
        <v>31</v>
      </c>
      <c r="C24" s="161" t="s">
        <v>32</v>
      </c>
      <c r="D24" s="161" t="s">
        <v>10</v>
      </c>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row>
    <row r="25" s="149" customFormat="true" ht="30" customHeight="true" spans="1:95">
      <c r="A25" s="76">
        <v>21</v>
      </c>
      <c r="B25" s="161" t="s">
        <v>33</v>
      </c>
      <c r="C25" s="161" t="s">
        <v>34</v>
      </c>
      <c r="D25" s="161" t="s">
        <v>10</v>
      </c>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row>
    <row r="26" s="149" customFormat="true" ht="30" customHeight="true" spans="1:95">
      <c r="A26" s="76">
        <v>22</v>
      </c>
      <c r="B26" s="161" t="s">
        <v>35</v>
      </c>
      <c r="C26" s="161" t="s">
        <v>34</v>
      </c>
      <c r="D26" s="161" t="s">
        <v>10</v>
      </c>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row>
    <row r="27" s="149" customFormat="true" ht="30" customHeight="true" spans="1:95">
      <c r="A27" s="76">
        <v>23</v>
      </c>
      <c r="B27" s="161" t="s">
        <v>36</v>
      </c>
      <c r="C27" s="161" t="s">
        <v>34</v>
      </c>
      <c r="D27" s="161" t="s">
        <v>10</v>
      </c>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row>
    <row r="28" s="149" customFormat="true" ht="30" customHeight="true" spans="1:95">
      <c r="A28" s="76">
        <v>24</v>
      </c>
      <c r="B28" s="161" t="s">
        <v>37</v>
      </c>
      <c r="C28" s="161" t="s">
        <v>34</v>
      </c>
      <c r="D28" s="161" t="s">
        <v>10</v>
      </c>
      <c r="E28" s="163"/>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row>
    <row r="29" s="149" customFormat="true" ht="30" customHeight="true" spans="1:95">
      <c r="A29" s="76">
        <v>25</v>
      </c>
      <c r="B29" s="161" t="s">
        <v>38</v>
      </c>
      <c r="C29" s="161" t="s">
        <v>39</v>
      </c>
      <c r="D29" s="161" t="s">
        <v>10</v>
      </c>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row>
    <row r="30" s="149" customFormat="true" ht="30" customHeight="true" spans="1:95">
      <c r="A30" s="76">
        <v>26</v>
      </c>
      <c r="B30" s="161" t="s">
        <v>40</v>
      </c>
      <c r="C30" s="161" t="s">
        <v>32</v>
      </c>
      <c r="D30" s="106" t="s">
        <v>41</v>
      </c>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row>
    <row r="31" s="149" customFormat="true" ht="30" customHeight="true" spans="1:95">
      <c r="A31" s="76">
        <v>27</v>
      </c>
      <c r="B31" s="161" t="s">
        <v>42</v>
      </c>
      <c r="C31" s="161" t="s">
        <v>34</v>
      </c>
      <c r="D31" s="161" t="s">
        <v>43</v>
      </c>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row>
    <row r="32" s="149" customFormat="true" ht="30" customHeight="true" spans="1:95">
      <c r="A32" s="76">
        <v>28</v>
      </c>
      <c r="B32" s="161" t="s">
        <v>44</v>
      </c>
      <c r="C32" s="161" t="s">
        <v>39</v>
      </c>
      <c r="D32" s="161" t="s">
        <v>43</v>
      </c>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row>
    <row r="33" s="149" customFormat="true" ht="30" customHeight="true" spans="1:95">
      <c r="A33" s="76">
        <v>29</v>
      </c>
      <c r="B33" s="161" t="s">
        <v>45</v>
      </c>
      <c r="C33" s="161" t="s">
        <v>9</v>
      </c>
      <c r="D33" s="161" t="s">
        <v>46</v>
      </c>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row>
    <row r="34" s="149" customFormat="true" ht="30" customHeight="true" spans="1:95">
      <c r="A34" s="76">
        <v>30</v>
      </c>
      <c r="B34" s="161" t="s">
        <v>47</v>
      </c>
      <c r="C34" s="161" t="s">
        <v>9</v>
      </c>
      <c r="D34" s="161" t="s">
        <v>46</v>
      </c>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row>
    <row r="35" s="149" customFormat="true" ht="30" customHeight="true" spans="1:95">
      <c r="A35" s="76">
        <v>31</v>
      </c>
      <c r="B35" s="161" t="s">
        <v>48</v>
      </c>
      <c r="C35" s="161" t="s">
        <v>9</v>
      </c>
      <c r="D35" s="161" t="s">
        <v>46</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row>
    <row r="36" s="149" customFormat="true" ht="30" customHeight="true" spans="1:95">
      <c r="A36" s="76">
        <v>32</v>
      </c>
      <c r="B36" s="161" t="s">
        <v>49</v>
      </c>
      <c r="C36" s="161" t="s">
        <v>9</v>
      </c>
      <c r="D36" s="161" t="s">
        <v>46</v>
      </c>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row>
    <row r="37" s="149" customFormat="true" ht="30" customHeight="true" spans="1:95">
      <c r="A37" s="76">
        <v>33</v>
      </c>
      <c r="B37" s="161" t="s">
        <v>50</v>
      </c>
      <c r="C37" s="161" t="s">
        <v>9</v>
      </c>
      <c r="D37" s="161" t="s">
        <v>46</v>
      </c>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row>
    <row r="38" s="149" customFormat="true" ht="30" customHeight="true" spans="1:95">
      <c r="A38" s="76">
        <v>34</v>
      </c>
      <c r="B38" s="161" t="s">
        <v>51</v>
      </c>
      <c r="C38" s="161" t="s">
        <v>9</v>
      </c>
      <c r="D38" s="161" t="s">
        <v>46</v>
      </c>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row>
    <row r="39" s="149" customFormat="true" ht="30" customHeight="true" spans="1:95">
      <c r="A39" s="76">
        <v>35</v>
      </c>
      <c r="B39" s="161" t="s">
        <v>52</v>
      </c>
      <c r="C39" s="161" t="s">
        <v>9</v>
      </c>
      <c r="D39" s="161" t="s">
        <v>46</v>
      </c>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row>
    <row r="40" s="149" customFormat="true" ht="30" customHeight="true" spans="1:95">
      <c r="A40" s="76">
        <v>36</v>
      </c>
      <c r="B40" s="161" t="s">
        <v>53</v>
      </c>
      <c r="C40" s="161" t="s">
        <v>9</v>
      </c>
      <c r="D40" s="161" t="s">
        <v>46</v>
      </c>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row>
    <row r="41" s="149" customFormat="true" ht="30" customHeight="true" spans="1:95">
      <c r="A41" s="76">
        <v>37</v>
      </c>
      <c r="B41" s="161" t="s">
        <v>54</v>
      </c>
      <c r="C41" s="161" t="s">
        <v>9</v>
      </c>
      <c r="D41" s="161" t="s">
        <v>46</v>
      </c>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row>
    <row r="42" s="149" customFormat="true" ht="30" customHeight="true" spans="1:95">
      <c r="A42" s="76">
        <v>38</v>
      </c>
      <c r="B42" s="161" t="s">
        <v>55</v>
      </c>
      <c r="C42" s="161" t="s">
        <v>9</v>
      </c>
      <c r="D42" s="161" t="s">
        <v>46</v>
      </c>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row>
    <row r="43" s="149" customFormat="true" ht="30" customHeight="true" spans="1:95">
      <c r="A43" s="76">
        <v>39</v>
      </c>
      <c r="B43" s="161" t="s">
        <v>56</v>
      </c>
      <c r="C43" s="161" t="s">
        <v>21</v>
      </c>
      <c r="D43" s="161" t="s">
        <v>46</v>
      </c>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row>
    <row r="44" s="149" customFormat="true" ht="30" customHeight="true" spans="1:95">
      <c r="A44" s="76">
        <v>40</v>
      </c>
      <c r="B44" s="161" t="s">
        <v>57</v>
      </c>
      <c r="C44" s="161" t="s">
        <v>29</v>
      </c>
      <c r="D44" s="161" t="s">
        <v>46</v>
      </c>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row>
    <row r="45" s="149" customFormat="true" ht="30" customHeight="true" spans="1:95">
      <c r="A45" s="76">
        <v>41</v>
      </c>
      <c r="B45" s="161" t="s">
        <v>58</v>
      </c>
      <c r="C45" s="161" t="s">
        <v>29</v>
      </c>
      <c r="D45" s="161" t="s">
        <v>46</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row>
    <row r="46" s="149" customFormat="true" ht="30" customHeight="true" spans="1:95">
      <c r="A46" s="76">
        <v>42</v>
      </c>
      <c r="B46" s="161" t="s">
        <v>59</v>
      </c>
      <c r="C46" s="161" t="s">
        <v>29</v>
      </c>
      <c r="D46" s="161" t="s">
        <v>46</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row>
    <row r="47" s="149" customFormat="true" ht="30" customHeight="true" spans="1:95">
      <c r="A47" s="76">
        <v>43</v>
      </c>
      <c r="B47" s="161" t="s">
        <v>60</v>
      </c>
      <c r="C47" s="161" t="s">
        <v>61</v>
      </c>
      <c r="D47" s="161" t="s">
        <v>46</v>
      </c>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row>
    <row r="48" s="149" customFormat="true" ht="30" customHeight="true" spans="1:95">
      <c r="A48" s="76">
        <v>44</v>
      </c>
      <c r="B48" s="161" t="s">
        <v>62</v>
      </c>
      <c r="C48" s="161" t="s">
        <v>61</v>
      </c>
      <c r="D48" s="161" t="s">
        <v>46</v>
      </c>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row>
    <row r="49" s="149" customFormat="true" ht="30" customHeight="true" spans="1:95">
      <c r="A49" s="76">
        <v>45</v>
      </c>
      <c r="B49" s="161" t="s">
        <v>63</v>
      </c>
      <c r="C49" s="161" t="s">
        <v>9</v>
      </c>
      <c r="D49" s="161" t="s">
        <v>64</v>
      </c>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row>
    <row r="50" s="149" customFormat="true" ht="30" customHeight="true" spans="1:95">
      <c r="A50" s="76">
        <v>46</v>
      </c>
      <c r="B50" s="161" t="s">
        <v>65</v>
      </c>
      <c r="C50" s="161" t="s">
        <v>29</v>
      </c>
      <c r="D50" s="161" t="s">
        <v>64</v>
      </c>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row>
    <row r="51" s="149" customFormat="true" ht="30" customHeight="true" spans="1:95">
      <c r="A51" s="76">
        <v>47</v>
      </c>
      <c r="B51" s="161" t="s">
        <v>66</v>
      </c>
      <c r="C51" s="161" t="s">
        <v>32</v>
      </c>
      <c r="D51" s="161" t="s">
        <v>64</v>
      </c>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row>
    <row r="52" s="149" customFormat="true" ht="30" customHeight="true" spans="1:95">
      <c r="A52" s="76">
        <v>48</v>
      </c>
      <c r="B52" s="161" t="s">
        <v>67</v>
      </c>
      <c r="C52" s="161" t="s">
        <v>9</v>
      </c>
      <c r="D52" s="161" t="s">
        <v>64</v>
      </c>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row>
    <row r="53" s="149" customFormat="true" ht="30" customHeight="true" spans="1:95">
      <c r="A53" s="76">
        <v>49</v>
      </c>
      <c r="B53" s="161" t="s">
        <v>68</v>
      </c>
      <c r="C53" s="161" t="s">
        <v>9</v>
      </c>
      <c r="D53" s="161" t="s">
        <v>64</v>
      </c>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row>
    <row r="54" s="149" customFormat="true" ht="30" customHeight="true" spans="1:95">
      <c r="A54" s="76">
        <v>50</v>
      </c>
      <c r="B54" s="161" t="s">
        <v>69</v>
      </c>
      <c r="C54" s="161" t="s">
        <v>34</v>
      </c>
      <c r="D54" s="161" t="s">
        <v>64</v>
      </c>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row>
    <row r="55" s="149" customFormat="true" ht="30" customHeight="true" spans="1:95">
      <c r="A55" s="76">
        <v>51</v>
      </c>
      <c r="B55" s="161" t="s">
        <v>70</v>
      </c>
      <c r="C55" s="161" t="s">
        <v>9</v>
      </c>
      <c r="D55" s="161" t="s">
        <v>64</v>
      </c>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row>
    <row r="56" s="149" customFormat="true" ht="30" customHeight="true" spans="1:95">
      <c r="A56" s="76">
        <v>52</v>
      </c>
      <c r="B56" s="161" t="s">
        <v>71</v>
      </c>
      <c r="C56" s="161" t="s">
        <v>61</v>
      </c>
      <c r="D56" s="161" t="s">
        <v>64</v>
      </c>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row>
    <row r="57" s="149" customFormat="true" ht="30" customHeight="true" spans="1:95">
      <c r="A57" s="76">
        <v>53</v>
      </c>
      <c r="B57" s="161" t="s">
        <v>72</v>
      </c>
      <c r="C57" s="161" t="s">
        <v>9</v>
      </c>
      <c r="D57" s="161" t="s">
        <v>64</v>
      </c>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row>
    <row r="58" s="149" customFormat="true" ht="30" customHeight="true" spans="1:95">
      <c r="A58" s="76">
        <v>54</v>
      </c>
      <c r="B58" s="161" t="s">
        <v>73</v>
      </c>
      <c r="C58" s="161" t="s">
        <v>9</v>
      </c>
      <c r="D58" s="161" t="s">
        <v>64</v>
      </c>
      <c r="E58" s="164"/>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row>
    <row r="59" ht="30" customHeight="true" spans="1:4">
      <c r="A59" s="162" t="s">
        <v>74</v>
      </c>
      <c r="B59" s="160" t="s">
        <v>75</v>
      </c>
      <c r="C59" s="76"/>
      <c r="D59" s="76"/>
    </row>
    <row r="60" s="149" customFormat="true" ht="30" customHeight="true" spans="1:95">
      <c r="A60" s="76">
        <v>55</v>
      </c>
      <c r="B60" s="161" t="s">
        <v>35</v>
      </c>
      <c r="C60" s="161" t="s">
        <v>34</v>
      </c>
      <c r="D60" s="161" t="s">
        <v>76</v>
      </c>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row>
    <row r="61" s="149" customFormat="true" ht="30" customHeight="true" spans="1:95">
      <c r="A61" s="76">
        <v>56</v>
      </c>
      <c r="B61" s="161" t="s">
        <v>77</v>
      </c>
      <c r="C61" s="161" t="s">
        <v>34</v>
      </c>
      <c r="D61" s="161" t="s">
        <v>76</v>
      </c>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row>
    <row r="62" s="149" customFormat="true" ht="30" customHeight="true" spans="1:95">
      <c r="A62" s="76">
        <v>57</v>
      </c>
      <c r="B62" s="161" t="s">
        <v>78</v>
      </c>
      <c r="C62" s="161" t="s">
        <v>32</v>
      </c>
      <c r="D62" s="161" t="s">
        <v>76</v>
      </c>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row>
    <row r="63" s="149" customFormat="true" ht="30" customHeight="true" spans="1:95">
      <c r="A63" s="76">
        <v>58</v>
      </c>
      <c r="B63" s="161" t="s">
        <v>79</v>
      </c>
      <c r="C63" s="161" t="s">
        <v>9</v>
      </c>
      <c r="D63" s="161" t="s">
        <v>76</v>
      </c>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row>
    <row r="64" s="149" customFormat="true" ht="30" customHeight="true" spans="1:95">
      <c r="A64" s="76">
        <v>59</v>
      </c>
      <c r="B64" s="161" t="s">
        <v>80</v>
      </c>
      <c r="C64" s="161" t="s">
        <v>32</v>
      </c>
      <c r="D64" s="161" t="s">
        <v>76</v>
      </c>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row>
    <row r="65" s="149" customFormat="true" ht="30" customHeight="true" spans="1:95">
      <c r="A65" s="76">
        <v>60</v>
      </c>
      <c r="B65" s="161" t="s">
        <v>81</v>
      </c>
      <c r="C65" s="161" t="s">
        <v>9</v>
      </c>
      <c r="D65" s="161" t="s">
        <v>76</v>
      </c>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row>
    <row r="66" s="149" customFormat="true" ht="30" customHeight="true" spans="1:95">
      <c r="A66" s="76">
        <v>61</v>
      </c>
      <c r="B66" s="161" t="s">
        <v>82</v>
      </c>
      <c r="C66" s="161" t="s">
        <v>9</v>
      </c>
      <c r="D66" s="161" t="s">
        <v>76</v>
      </c>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row>
    <row r="67" s="149" customFormat="true" ht="30" customHeight="true" spans="1:95">
      <c r="A67" s="76">
        <v>62</v>
      </c>
      <c r="B67" s="161" t="s">
        <v>83</v>
      </c>
      <c r="C67" s="161" t="s">
        <v>9</v>
      </c>
      <c r="D67" s="161" t="s">
        <v>76</v>
      </c>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row>
    <row r="68" s="149" customFormat="true" ht="30" customHeight="true" spans="1:95">
      <c r="A68" s="76">
        <v>63</v>
      </c>
      <c r="B68" s="161" t="s">
        <v>84</v>
      </c>
      <c r="C68" s="161" t="s">
        <v>61</v>
      </c>
      <c r="D68" s="161" t="s">
        <v>76</v>
      </c>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row>
    <row r="69" s="149" customFormat="true" ht="30" customHeight="true" spans="1:95">
      <c r="A69" s="76">
        <v>64</v>
      </c>
      <c r="B69" s="161" t="s">
        <v>85</v>
      </c>
      <c r="C69" s="161" t="s">
        <v>34</v>
      </c>
      <c r="D69" s="161" t="s">
        <v>76</v>
      </c>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row>
    <row r="70" s="149" customFormat="true" ht="30" customHeight="true" spans="1:95">
      <c r="A70" s="76">
        <v>65</v>
      </c>
      <c r="B70" s="161" t="s">
        <v>86</v>
      </c>
      <c r="C70" s="161" t="s">
        <v>39</v>
      </c>
      <c r="D70" s="161" t="s">
        <v>76</v>
      </c>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row>
    <row r="71" s="149" customFormat="true" ht="30" customHeight="true" spans="1:95">
      <c r="A71" s="76">
        <v>66</v>
      </c>
      <c r="B71" s="161" t="s">
        <v>87</v>
      </c>
      <c r="C71" s="161" t="s">
        <v>32</v>
      </c>
      <c r="D71" s="161" t="s">
        <v>76</v>
      </c>
      <c r="E71" s="164"/>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row>
    <row r="72" s="149" customFormat="true" ht="30" customHeight="true" spans="1:95">
      <c r="A72" s="76">
        <v>67</v>
      </c>
      <c r="B72" s="161" t="s">
        <v>88</v>
      </c>
      <c r="C72" s="161" t="s">
        <v>32</v>
      </c>
      <c r="D72" s="161" t="s">
        <v>76</v>
      </c>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row>
    <row r="73" s="149" customFormat="true" ht="30" customHeight="true" spans="1:95">
      <c r="A73" s="76">
        <v>68</v>
      </c>
      <c r="B73" s="161" t="s">
        <v>89</v>
      </c>
      <c r="C73" s="161" t="s">
        <v>34</v>
      </c>
      <c r="D73" s="161" t="s">
        <v>76</v>
      </c>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row>
    <row r="74" s="149" customFormat="true" ht="30" customHeight="true" spans="1:95">
      <c r="A74" s="76">
        <v>69</v>
      </c>
      <c r="B74" s="161" t="s">
        <v>90</v>
      </c>
      <c r="C74" s="161" t="s">
        <v>9</v>
      </c>
      <c r="D74" s="161" t="s">
        <v>91</v>
      </c>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row>
    <row r="75" s="149" customFormat="true" ht="30" customHeight="true" spans="1:95">
      <c r="A75" s="76">
        <v>70</v>
      </c>
      <c r="B75" s="161" t="s">
        <v>92</v>
      </c>
      <c r="C75" s="161" t="s">
        <v>9</v>
      </c>
      <c r="D75" s="161" t="s">
        <v>91</v>
      </c>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row>
    <row r="76" s="149" customFormat="true" ht="30" customHeight="true" spans="1:95">
      <c r="A76" s="76">
        <v>71</v>
      </c>
      <c r="B76" s="161" t="s">
        <v>93</v>
      </c>
      <c r="C76" s="161" t="s">
        <v>9</v>
      </c>
      <c r="D76" s="161" t="s">
        <v>91</v>
      </c>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row>
    <row r="77" s="149" customFormat="true" ht="30" customHeight="true" spans="1:95">
      <c r="A77" s="76">
        <v>72</v>
      </c>
      <c r="B77" s="161" t="s">
        <v>94</v>
      </c>
      <c r="C77" s="161" t="s">
        <v>61</v>
      </c>
      <c r="D77" s="161" t="s">
        <v>91</v>
      </c>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row>
    <row r="78" s="149" customFormat="true" ht="30" customHeight="true" spans="1:95">
      <c r="A78" s="76">
        <v>73</v>
      </c>
      <c r="B78" s="161" t="s">
        <v>95</v>
      </c>
      <c r="C78" s="161" t="s">
        <v>29</v>
      </c>
      <c r="D78" s="161" t="s">
        <v>91</v>
      </c>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row>
    <row r="79" s="149" customFormat="true" ht="30" customHeight="true" spans="1:95">
      <c r="A79" s="76">
        <v>74</v>
      </c>
      <c r="B79" s="161" t="s">
        <v>96</v>
      </c>
      <c r="C79" s="161" t="s">
        <v>9</v>
      </c>
      <c r="D79" s="161" t="s">
        <v>91</v>
      </c>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row>
    <row r="80" s="149" customFormat="true" ht="30" customHeight="true" spans="1:95">
      <c r="A80" s="76">
        <v>75</v>
      </c>
      <c r="B80" s="161" t="s">
        <v>97</v>
      </c>
      <c r="C80" s="161" t="s">
        <v>29</v>
      </c>
      <c r="D80" s="161" t="s">
        <v>91</v>
      </c>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row>
    <row r="81" s="149" customFormat="true" ht="30" customHeight="true" spans="1:95">
      <c r="A81" s="76">
        <v>76</v>
      </c>
      <c r="B81" s="161" t="s">
        <v>98</v>
      </c>
      <c r="C81" s="161" t="s">
        <v>39</v>
      </c>
      <c r="D81" s="161" t="s">
        <v>91</v>
      </c>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row>
    <row r="82" s="149" customFormat="true" ht="30" customHeight="true" spans="1:95">
      <c r="A82" s="76">
        <v>77</v>
      </c>
      <c r="B82" s="161" t="s">
        <v>99</v>
      </c>
      <c r="C82" s="161" t="s">
        <v>29</v>
      </c>
      <c r="D82" s="161" t="s">
        <v>91</v>
      </c>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row>
    <row r="83" s="149" customFormat="true" ht="30" customHeight="true" spans="1:95">
      <c r="A83" s="76">
        <v>78</v>
      </c>
      <c r="B83" s="161" t="s">
        <v>100</v>
      </c>
      <c r="C83" s="161" t="s">
        <v>29</v>
      </c>
      <c r="D83" s="161" t="s">
        <v>91</v>
      </c>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row>
    <row r="84" s="149" customFormat="true" ht="30" customHeight="true" spans="1:95">
      <c r="A84" s="76">
        <v>79</v>
      </c>
      <c r="B84" s="161" t="s">
        <v>101</v>
      </c>
      <c r="C84" s="161" t="s">
        <v>39</v>
      </c>
      <c r="D84" s="161" t="s">
        <v>91</v>
      </c>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row>
    <row r="85" s="149" customFormat="true" ht="30" customHeight="true" spans="1:95">
      <c r="A85" s="76">
        <v>80</v>
      </c>
      <c r="B85" s="161" t="s">
        <v>102</v>
      </c>
      <c r="C85" s="161" t="s">
        <v>29</v>
      </c>
      <c r="D85" s="161" t="s">
        <v>91</v>
      </c>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row>
    <row r="86" s="149" customFormat="true" ht="30" customHeight="true" spans="1:95">
      <c r="A86" s="76">
        <v>81</v>
      </c>
      <c r="B86" s="161" t="s">
        <v>103</v>
      </c>
      <c r="C86" s="161" t="s">
        <v>9</v>
      </c>
      <c r="D86" s="161" t="s">
        <v>91</v>
      </c>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row>
    <row r="87" s="149" customFormat="true" ht="30" customHeight="true" spans="1:95">
      <c r="A87" s="76">
        <v>82</v>
      </c>
      <c r="B87" s="161" t="s">
        <v>44</v>
      </c>
      <c r="C87" s="161" t="s">
        <v>39</v>
      </c>
      <c r="D87" s="161" t="s">
        <v>91</v>
      </c>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row>
    <row r="88" s="149" customFormat="true" ht="30" customHeight="true" spans="1:95">
      <c r="A88" s="76">
        <v>83</v>
      </c>
      <c r="B88" s="161" t="s">
        <v>104</v>
      </c>
      <c r="C88" s="161" t="s">
        <v>21</v>
      </c>
      <c r="D88" s="161" t="s">
        <v>105</v>
      </c>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row>
    <row r="89" s="149" customFormat="true" ht="30" customHeight="true" spans="1:95">
      <c r="A89" s="76">
        <v>84</v>
      </c>
      <c r="B89" s="161" t="s">
        <v>106</v>
      </c>
      <c r="C89" s="161" t="s">
        <v>39</v>
      </c>
      <c r="D89" s="161" t="s">
        <v>105</v>
      </c>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row>
    <row r="90" s="149" customFormat="true" ht="30" customHeight="true" spans="1:95">
      <c r="A90" s="76">
        <v>85</v>
      </c>
      <c r="B90" s="161" t="s">
        <v>107</v>
      </c>
      <c r="C90" s="161" t="s">
        <v>61</v>
      </c>
      <c r="D90" s="161" t="s">
        <v>105</v>
      </c>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row>
    <row r="91" s="149" customFormat="true" ht="30" customHeight="true" spans="1:95">
      <c r="A91" s="76">
        <v>86</v>
      </c>
      <c r="B91" s="161" t="s">
        <v>108</v>
      </c>
      <c r="C91" s="161" t="s">
        <v>34</v>
      </c>
      <c r="D91" s="161" t="s">
        <v>105</v>
      </c>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row>
    <row r="92" s="149" customFormat="true" ht="30" customHeight="true" spans="1:95">
      <c r="A92" s="76">
        <v>87</v>
      </c>
      <c r="B92" s="161" t="s">
        <v>109</v>
      </c>
      <c r="C92" s="161" t="s">
        <v>39</v>
      </c>
      <c r="D92" s="161" t="s">
        <v>105</v>
      </c>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row>
    <row r="93" s="149" customFormat="true" ht="30" customHeight="true" spans="1:95">
      <c r="A93" s="76">
        <v>88</v>
      </c>
      <c r="B93" s="161" t="s">
        <v>15</v>
      </c>
      <c r="C93" s="161" t="s">
        <v>9</v>
      </c>
      <c r="D93" s="161" t="s">
        <v>105</v>
      </c>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row>
    <row r="94" s="149" customFormat="true" ht="30" customHeight="true" spans="1:95">
      <c r="A94" s="76">
        <v>89</v>
      </c>
      <c r="B94" s="161" t="s">
        <v>110</v>
      </c>
      <c r="C94" s="161" t="s">
        <v>61</v>
      </c>
      <c r="D94" s="161" t="s">
        <v>111</v>
      </c>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row>
    <row r="95" s="149" customFormat="true" ht="30" customHeight="true" spans="1:95">
      <c r="A95" s="76">
        <v>90</v>
      </c>
      <c r="B95" s="161" t="s">
        <v>112</v>
      </c>
      <c r="C95" s="161" t="s">
        <v>9</v>
      </c>
      <c r="D95" s="161" t="s">
        <v>111</v>
      </c>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row>
    <row r="96" s="149" customFormat="true" ht="30" customHeight="true" spans="1:95">
      <c r="A96" s="76">
        <v>91</v>
      </c>
      <c r="B96" s="161" t="s">
        <v>113</v>
      </c>
      <c r="C96" s="161" t="s">
        <v>9</v>
      </c>
      <c r="D96" s="161" t="s">
        <v>111</v>
      </c>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row>
    <row r="97" s="149" customFormat="true" ht="30" customHeight="true" spans="1:95">
      <c r="A97" s="76">
        <v>92</v>
      </c>
      <c r="B97" s="161" t="s">
        <v>114</v>
      </c>
      <c r="C97" s="161" t="s">
        <v>9</v>
      </c>
      <c r="D97" s="161" t="s">
        <v>111</v>
      </c>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row>
    <row r="98" s="149" customFormat="true" ht="30" customHeight="true" spans="1:95">
      <c r="A98" s="76">
        <v>93</v>
      </c>
      <c r="B98" s="161" t="s">
        <v>115</v>
      </c>
      <c r="C98" s="161" t="s">
        <v>9</v>
      </c>
      <c r="D98" s="161" t="s">
        <v>111</v>
      </c>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row>
    <row r="99" s="149" customFormat="true" ht="30" customHeight="true" spans="1:95">
      <c r="A99" s="76">
        <v>94</v>
      </c>
      <c r="B99" s="161" t="s">
        <v>116</v>
      </c>
      <c r="C99" s="161" t="s">
        <v>9</v>
      </c>
      <c r="D99" s="161" t="s">
        <v>111</v>
      </c>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row>
    <row r="100" s="149" customFormat="true" ht="30" customHeight="true" spans="1:95">
      <c r="A100" s="76">
        <v>95</v>
      </c>
      <c r="B100" s="161" t="s">
        <v>117</v>
      </c>
      <c r="C100" s="161" t="s">
        <v>34</v>
      </c>
      <c r="D100" s="161" t="s">
        <v>111</v>
      </c>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row>
    <row r="101" s="149" customFormat="true" ht="30" customHeight="true" spans="1:95">
      <c r="A101" s="76">
        <v>96</v>
      </c>
      <c r="B101" s="161" t="s">
        <v>118</v>
      </c>
      <c r="C101" s="161" t="s">
        <v>9</v>
      </c>
      <c r="D101" s="161" t="s">
        <v>111</v>
      </c>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row>
    <row r="102" s="149" customFormat="true" ht="30" customHeight="true" spans="1:95">
      <c r="A102" s="76">
        <v>97</v>
      </c>
      <c r="B102" s="161" t="s">
        <v>119</v>
      </c>
      <c r="C102" s="161" t="s">
        <v>32</v>
      </c>
      <c r="D102" s="161" t="s">
        <v>111</v>
      </c>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row>
    <row r="103" s="149" customFormat="true" ht="30" customHeight="true" spans="1:95">
      <c r="A103" s="76">
        <v>98</v>
      </c>
      <c r="B103" s="161" t="s">
        <v>120</v>
      </c>
      <c r="C103" s="161" t="s">
        <v>9</v>
      </c>
      <c r="D103" s="161" t="s">
        <v>111</v>
      </c>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row>
    <row r="104" s="149" customFormat="true" ht="30" customHeight="true" spans="1:95">
      <c r="A104" s="76">
        <v>99</v>
      </c>
      <c r="B104" s="161" t="s">
        <v>121</v>
      </c>
      <c r="C104" s="161" t="s">
        <v>29</v>
      </c>
      <c r="D104" s="161" t="s">
        <v>111</v>
      </c>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row>
    <row r="105" s="149" customFormat="true" ht="30" customHeight="true" spans="1:95">
      <c r="A105" s="76">
        <v>100</v>
      </c>
      <c r="B105" s="161" t="s">
        <v>12</v>
      </c>
      <c r="C105" s="161" t="s">
        <v>9</v>
      </c>
      <c r="D105" s="161" t="s">
        <v>111</v>
      </c>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row>
    <row r="106" s="149" customFormat="true" ht="30" customHeight="true" spans="1:95">
      <c r="A106" s="76">
        <v>101</v>
      </c>
      <c r="B106" s="161" t="s">
        <v>28</v>
      </c>
      <c r="C106" s="161" t="s">
        <v>29</v>
      </c>
      <c r="D106" s="161" t="s">
        <v>111</v>
      </c>
      <c r="E106" s="164"/>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row>
    <row r="107" s="149" customFormat="true" ht="30" customHeight="true" spans="1:95">
      <c r="A107" s="76">
        <v>102</v>
      </c>
      <c r="B107" s="161" t="s">
        <v>122</v>
      </c>
      <c r="C107" s="161" t="s">
        <v>9</v>
      </c>
      <c r="D107" s="161" t="s">
        <v>111</v>
      </c>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row>
    <row r="108" s="149" customFormat="true" ht="30" customHeight="true" spans="1:95">
      <c r="A108" s="76">
        <v>103</v>
      </c>
      <c r="B108" s="161" t="s">
        <v>123</v>
      </c>
      <c r="C108" s="161" t="s">
        <v>9</v>
      </c>
      <c r="D108" s="161" t="s">
        <v>111</v>
      </c>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row>
    <row r="109" s="149" customFormat="true" ht="30" customHeight="true" spans="1:95">
      <c r="A109" s="76">
        <v>104</v>
      </c>
      <c r="B109" s="161" t="s">
        <v>124</v>
      </c>
      <c r="C109" s="161" t="s">
        <v>9</v>
      </c>
      <c r="D109" s="161" t="s">
        <v>111</v>
      </c>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row>
    <row r="110" s="149" customFormat="true" ht="30" customHeight="true" spans="1:95">
      <c r="A110" s="76">
        <v>105</v>
      </c>
      <c r="B110" s="161" t="s">
        <v>42</v>
      </c>
      <c r="C110" s="161" t="s">
        <v>34</v>
      </c>
      <c r="D110" s="161" t="s">
        <v>111</v>
      </c>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row>
    <row r="111" s="149" customFormat="true" ht="30" customHeight="true" spans="1:95">
      <c r="A111" s="76">
        <v>106</v>
      </c>
      <c r="B111" s="161" t="s">
        <v>40</v>
      </c>
      <c r="C111" s="161" t="s">
        <v>32</v>
      </c>
      <c r="D111" s="161" t="s">
        <v>111</v>
      </c>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row>
    <row r="112" s="149" customFormat="true" ht="30" customHeight="true" spans="1:95">
      <c r="A112" s="76">
        <v>107</v>
      </c>
      <c r="B112" s="161" t="s">
        <v>125</v>
      </c>
      <c r="C112" s="161" t="s">
        <v>32</v>
      </c>
      <c r="D112" s="161" t="s">
        <v>126</v>
      </c>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row>
    <row r="113" s="149" customFormat="true" ht="30" customHeight="true" spans="1:95">
      <c r="A113" s="76">
        <v>108</v>
      </c>
      <c r="B113" s="161" t="s">
        <v>127</v>
      </c>
      <c r="C113" s="161" t="s">
        <v>9</v>
      </c>
      <c r="D113" s="161" t="s">
        <v>126</v>
      </c>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row>
    <row r="114" s="149" customFormat="true" ht="30" customHeight="true" spans="1:95">
      <c r="A114" s="76">
        <v>109</v>
      </c>
      <c r="B114" s="161" t="s">
        <v>128</v>
      </c>
      <c r="C114" s="161" t="s">
        <v>9</v>
      </c>
      <c r="D114" s="161" t="s">
        <v>129</v>
      </c>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row>
    <row r="115" s="149" customFormat="true" ht="30" customHeight="true" spans="1:95">
      <c r="A115" s="76">
        <v>110</v>
      </c>
      <c r="B115" s="161" t="s">
        <v>130</v>
      </c>
      <c r="C115" s="161" t="s">
        <v>21</v>
      </c>
      <c r="D115" s="161" t="s">
        <v>129</v>
      </c>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row>
    <row r="116" s="149" customFormat="true" ht="30" customHeight="true" spans="1:95">
      <c r="A116" s="76">
        <v>111</v>
      </c>
      <c r="B116" s="161" t="s">
        <v>131</v>
      </c>
      <c r="C116" s="161" t="s">
        <v>9</v>
      </c>
      <c r="D116" s="161" t="s">
        <v>129</v>
      </c>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row>
    <row r="117" s="149" customFormat="true" ht="30" customHeight="true" spans="1:95">
      <c r="A117" s="76">
        <v>112</v>
      </c>
      <c r="B117" s="161" t="s">
        <v>132</v>
      </c>
      <c r="C117" s="161" t="s">
        <v>61</v>
      </c>
      <c r="D117" s="161" t="s">
        <v>129</v>
      </c>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row>
    <row r="118" s="149" customFormat="true" ht="30" customHeight="true" spans="1:95">
      <c r="A118" s="76">
        <v>113</v>
      </c>
      <c r="B118" s="161" t="s">
        <v>133</v>
      </c>
      <c r="C118" s="161" t="s">
        <v>9</v>
      </c>
      <c r="D118" s="161" t="s">
        <v>129</v>
      </c>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row>
    <row r="119" s="149" customFormat="true" ht="30" customHeight="true" spans="1:95">
      <c r="A119" s="76">
        <v>114</v>
      </c>
      <c r="B119" s="161" t="s">
        <v>134</v>
      </c>
      <c r="C119" s="161" t="s">
        <v>34</v>
      </c>
      <c r="D119" s="161" t="s">
        <v>129</v>
      </c>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row>
    <row r="120" s="150" customFormat="true" ht="30" customHeight="true" spans="1:16371">
      <c r="A120" s="162" t="s">
        <v>135</v>
      </c>
      <c r="B120" s="160" t="s">
        <v>136</v>
      </c>
      <c r="C120" s="76"/>
      <c r="D120" s="76"/>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49"/>
      <c r="CS120" s="149"/>
      <c r="CT120" s="149"/>
      <c r="CU120" s="149"/>
      <c r="CV120" s="149"/>
      <c r="CW120" s="149"/>
      <c r="CX120" s="149"/>
      <c r="CY120" s="149"/>
      <c r="CZ120" s="149"/>
      <c r="DA120" s="149"/>
      <c r="DB120" s="149"/>
      <c r="DC120" s="149"/>
      <c r="DD120" s="149"/>
      <c r="DE120" s="149"/>
      <c r="DF120" s="149"/>
      <c r="DG120" s="149"/>
      <c r="DH120" s="149"/>
      <c r="DI120" s="149"/>
      <c r="DJ120" s="149"/>
      <c r="DK120" s="149"/>
      <c r="DL120" s="149"/>
      <c r="DM120" s="149"/>
      <c r="DN120" s="149"/>
      <c r="DO120" s="149"/>
      <c r="DP120" s="149"/>
      <c r="DQ120" s="149"/>
      <c r="DR120" s="149"/>
      <c r="DS120" s="149"/>
      <c r="DT120" s="149"/>
      <c r="DU120" s="149"/>
      <c r="DV120" s="149"/>
      <c r="DW120" s="149"/>
      <c r="DX120" s="149"/>
      <c r="DY120" s="149"/>
      <c r="DZ120" s="149"/>
      <c r="EA120" s="149"/>
      <c r="EB120" s="149"/>
      <c r="EC120" s="149"/>
      <c r="ED120" s="149"/>
      <c r="EE120" s="149"/>
      <c r="EF120" s="149"/>
      <c r="EG120" s="149"/>
      <c r="EH120" s="149"/>
      <c r="EI120" s="149"/>
      <c r="EJ120" s="149"/>
      <c r="EK120" s="149"/>
      <c r="EL120" s="149"/>
      <c r="EM120" s="149"/>
      <c r="EN120" s="149"/>
      <c r="EO120" s="149"/>
      <c r="EP120" s="149"/>
      <c r="EQ120" s="149"/>
      <c r="ER120" s="149"/>
      <c r="ES120" s="149"/>
      <c r="ET120" s="149"/>
      <c r="EU120" s="149"/>
      <c r="EV120" s="149"/>
      <c r="EW120" s="149"/>
      <c r="EX120" s="149"/>
      <c r="EY120" s="149"/>
      <c r="EZ120" s="149"/>
      <c r="FA120" s="149"/>
      <c r="FB120" s="149"/>
      <c r="FC120" s="149"/>
      <c r="FD120" s="149"/>
      <c r="FE120" s="149"/>
      <c r="FF120" s="149"/>
      <c r="FG120" s="149"/>
      <c r="FH120" s="149"/>
      <c r="FI120" s="149"/>
      <c r="FJ120" s="149"/>
      <c r="FK120" s="149"/>
      <c r="FL120" s="149"/>
      <c r="FM120" s="149"/>
      <c r="FN120" s="149"/>
      <c r="FO120" s="149"/>
      <c r="FP120" s="149"/>
      <c r="FQ120" s="149"/>
      <c r="FR120" s="149"/>
      <c r="FS120" s="149"/>
      <c r="FT120" s="149"/>
      <c r="FU120" s="149"/>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49"/>
      <c r="GQ120" s="149"/>
      <c r="GR120" s="149"/>
      <c r="GS120" s="149"/>
      <c r="GT120" s="149"/>
      <c r="GU120" s="149"/>
      <c r="GV120" s="149"/>
      <c r="GW120" s="149"/>
      <c r="GX120" s="149"/>
      <c r="GY120" s="149"/>
      <c r="GZ120" s="149"/>
      <c r="HA120" s="149"/>
      <c r="HB120" s="149"/>
      <c r="HC120" s="149"/>
      <c r="HD120" s="149"/>
      <c r="HE120" s="149"/>
      <c r="HF120" s="149"/>
      <c r="HG120" s="149"/>
      <c r="HH120" s="149"/>
      <c r="HI120" s="149"/>
      <c r="HJ120" s="149"/>
      <c r="HK120" s="149"/>
      <c r="HL120" s="149"/>
      <c r="HM120" s="149"/>
      <c r="HN120" s="149"/>
      <c r="HO120" s="149"/>
      <c r="HP120" s="149"/>
      <c r="HQ120" s="149"/>
      <c r="HR120" s="149"/>
      <c r="HS120" s="149"/>
      <c r="HT120" s="149"/>
      <c r="HU120" s="149"/>
      <c r="HV120" s="149"/>
      <c r="HW120" s="149"/>
      <c r="HX120" s="149"/>
      <c r="HY120" s="149"/>
      <c r="HZ120" s="149"/>
      <c r="IA120" s="149"/>
      <c r="IB120" s="149"/>
      <c r="IC120" s="149"/>
      <c r="ID120" s="149"/>
      <c r="IE120" s="149"/>
      <c r="IF120" s="149"/>
      <c r="IG120" s="149"/>
      <c r="IH120" s="149"/>
      <c r="II120" s="149"/>
      <c r="IJ120" s="149"/>
      <c r="IK120" s="149"/>
      <c r="IL120" s="149"/>
      <c r="IM120" s="149"/>
      <c r="IN120" s="149"/>
      <c r="IO120" s="149"/>
      <c r="IP120" s="149"/>
      <c r="IQ120" s="149"/>
      <c r="IR120" s="149"/>
      <c r="IS120" s="149"/>
      <c r="IT120" s="149"/>
      <c r="IU120" s="149"/>
      <c r="IV120" s="149"/>
      <c r="IW120" s="149"/>
      <c r="IX120" s="149"/>
      <c r="IY120" s="149"/>
      <c r="IZ120" s="149"/>
      <c r="JA120" s="149"/>
      <c r="JB120" s="149"/>
      <c r="JC120" s="149"/>
      <c r="JD120" s="149"/>
      <c r="JE120" s="149"/>
      <c r="JF120" s="149"/>
      <c r="JG120" s="149"/>
      <c r="JH120" s="149"/>
      <c r="JI120" s="149"/>
      <c r="JJ120" s="149"/>
      <c r="JK120" s="149"/>
      <c r="JL120" s="149"/>
      <c r="JM120" s="149"/>
      <c r="JN120" s="149"/>
      <c r="JO120" s="149"/>
      <c r="JP120" s="149"/>
      <c r="JQ120" s="149"/>
      <c r="JR120" s="149"/>
      <c r="JS120" s="149"/>
      <c r="JT120" s="149"/>
      <c r="JU120" s="149"/>
      <c r="JV120" s="149"/>
      <c r="JW120" s="149"/>
      <c r="JX120" s="149"/>
      <c r="JY120" s="149"/>
      <c r="JZ120" s="149"/>
      <c r="KA120" s="149"/>
      <c r="KB120" s="149"/>
      <c r="KC120" s="149"/>
      <c r="KD120" s="149"/>
      <c r="KE120" s="149"/>
      <c r="KF120" s="149"/>
      <c r="KG120" s="149"/>
      <c r="KH120" s="149"/>
      <c r="KI120" s="149"/>
      <c r="KJ120" s="149"/>
      <c r="KK120" s="149"/>
      <c r="KL120" s="149"/>
      <c r="KM120" s="149"/>
      <c r="KN120" s="149"/>
      <c r="KO120" s="149"/>
      <c r="KP120" s="149"/>
      <c r="KQ120" s="149"/>
      <c r="KR120" s="149"/>
      <c r="KS120" s="149"/>
      <c r="KT120" s="149"/>
      <c r="KU120" s="149"/>
      <c r="KV120" s="149"/>
      <c r="KW120" s="149"/>
      <c r="KX120" s="149"/>
      <c r="KY120" s="149"/>
      <c r="KZ120" s="149"/>
      <c r="LA120" s="149"/>
      <c r="LB120" s="149"/>
      <c r="LC120" s="149"/>
      <c r="LD120" s="149"/>
      <c r="LE120" s="149"/>
      <c r="LF120" s="149"/>
      <c r="LG120" s="149"/>
      <c r="LH120" s="149"/>
      <c r="LI120" s="149"/>
      <c r="LJ120" s="149"/>
      <c r="LK120" s="149"/>
      <c r="LL120" s="149"/>
      <c r="LM120" s="149"/>
      <c r="LN120" s="149"/>
      <c r="LO120" s="149"/>
      <c r="LP120" s="149"/>
      <c r="LQ120" s="149"/>
      <c r="LR120" s="149"/>
      <c r="LS120" s="149"/>
      <c r="LT120" s="149"/>
      <c r="LU120" s="149"/>
      <c r="LV120" s="149"/>
      <c r="LW120" s="149"/>
      <c r="LX120" s="149"/>
      <c r="LY120" s="149"/>
      <c r="LZ120" s="149"/>
      <c r="MA120" s="149"/>
      <c r="MB120" s="149"/>
      <c r="MC120" s="149"/>
      <c r="MD120" s="149"/>
      <c r="ME120" s="149"/>
      <c r="MF120" s="149"/>
      <c r="MG120" s="149"/>
      <c r="MH120" s="149"/>
      <c r="MI120" s="149"/>
      <c r="MJ120" s="149"/>
      <c r="MK120" s="149"/>
      <c r="ML120" s="149"/>
      <c r="MM120" s="149"/>
      <c r="MN120" s="149"/>
      <c r="MO120" s="149"/>
      <c r="MP120" s="149"/>
      <c r="MQ120" s="149"/>
      <c r="MR120" s="149"/>
      <c r="MS120" s="149"/>
      <c r="MT120" s="149"/>
      <c r="MU120" s="149"/>
      <c r="MV120" s="149"/>
      <c r="MW120" s="149"/>
      <c r="MX120" s="149"/>
      <c r="MY120" s="149"/>
      <c r="MZ120" s="149"/>
      <c r="NA120" s="149"/>
      <c r="NB120" s="149"/>
      <c r="NC120" s="149"/>
      <c r="ND120" s="149"/>
      <c r="NE120" s="149"/>
      <c r="NF120" s="149"/>
      <c r="NG120" s="149"/>
      <c r="NH120" s="149"/>
      <c r="NI120" s="149"/>
      <c r="NJ120" s="149"/>
      <c r="NK120" s="149"/>
      <c r="NL120" s="149"/>
      <c r="NM120" s="149"/>
      <c r="NN120" s="149"/>
      <c r="NO120" s="149"/>
      <c r="NP120" s="149"/>
      <c r="NQ120" s="149"/>
      <c r="NR120" s="149"/>
      <c r="NS120" s="149"/>
      <c r="NT120" s="149"/>
      <c r="NU120" s="149"/>
      <c r="NV120" s="149"/>
      <c r="NW120" s="149"/>
      <c r="NX120" s="149"/>
      <c r="NY120" s="149"/>
      <c r="NZ120" s="149"/>
      <c r="OA120" s="149"/>
      <c r="OB120" s="149"/>
      <c r="OC120" s="149"/>
      <c r="OD120" s="149"/>
      <c r="OE120" s="149"/>
      <c r="OF120" s="149"/>
      <c r="OG120" s="149"/>
      <c r="OH120" s="149"/>
      <c r="OI120" s="149"/>
      <c r="OJ120" s="149"/>
      <c r="OK120" s="149"/>
      <c r="OL120" s="149"/>
      <c r="OM120" s="149"/>
      <c r="ON120" s="149"/>
      <c r="OO120" s="149"/>
      <c r="OP120" s="149"/>
      <c r="OQ120" s="149"/>
      <c r="OR120" s="149"/>
      <c r="OS120" s="149"/>
      <c r="OT120" s="149"/>
      <c r="OU120" s="149"/>
      <c r="OV120" s="149"/>
      <c r="OW120" s="149"/>
      <c r="OX120" s="149"/>
      <c r="OY120" s="149"/>
      <c r="OZ120" s="149"/>
      <c r="PA120" s="149"/>
      <c r="PB120" s="149"/>
      <c r="PC120" s="149"/>
      <c r="PD120" s="149"/>
      <c r="PE120" s="149"/>
      <c r="PF120" s="149"/>
      <c r="PG120" s="149"/>
      <c r="PH120" s="149"/>
      <c r="PI120" s="149"/>
      <c r="PJ120" s="149"/>
      <c r="PK120" s="149"/>
      <c r="PL120" s="149"/>
      <c r="PM120" s="149"/>
      <c r="PN120" s="149"/>
      <c r="PO120" s="149"/>
      <c r="PP120" s="149"/>
      <c r="PQ120" s="149"/>
      <c r="PR120" s="149"/>
      <c r="PS120" s="149"/>
      <c r="PT120" s="149"/>
      <c r="PU120" s="149"/>
      <c r="PV120" s="149"/>
      <c r="PW120" s="149"/>
      <c r="PX120" s="149"/>
      <c r="PY120" s="149"/>
      <c r="PZ120" s="149"/>
      <c r="QA120" s="149"/>
      <c r="QB120" s="149"/>
      <c r="QC120" s="149"/>
      <c r="QD120" s="149"/>
      <c r="QE120" s="149"/>
      <c r="QF120" s="149"/>
      <c r="QG120" s="149"/>
      <c r="QH120" s="149"/>
      <c r="QI120" s="149"/>
      <c r="QJ120" s="149"/>
      <c r="QK120" s="149"/>
      <c r="QL120" s="149"/>
      <c r="QM120" s="149"/>
      <c r="QN120" s="149"/>
      <c r="QO120" s="149"/>
      <c r="QP120" s="149"/>
      <c r="QQ120" s="149"/>
      <c r="QR120" s="149"/>
      <c r="QS120" s="149"/>
      <c r="QT120" s="149"/>
      <c r="QU120" s="149"/>
      <c r="QV120" s="149"/>
      <c r="QW120" s="149"/>
      <c r="QX120" s="149"/>
      <c r="QY120" s="149"/>
      <c r="QZ120" s="149"/>
      <c r="RA120" s="149"/>
      <c r="RB120" s="149"/>
      <c r="RC120" s="149"/>
      <c r="RD120" s="149"/>
      <c r="RE120" s="149"/>
      <c r="RF120" s="149"/>
      <c r="RG120" s="149"/>
      <c r="RH120" s="149"/>
      <c r="RI120" s="149"/>
      <c r="RJ120" s="149"/>
      <c r="RK120" s="149"/>
      <c r="RL120" s="149"/>
      <c r="RM120" s="149"/>
      <c r="RN120" s="149"/>
      <c r="RO120" s="149"/>
      <c r="RP120" s="149"/>
      <c r="RQ120" s="149"/>
      <c r="RR120" s="149"/>
      <c r="RS120" s="149"/>
      <c r="RT120" s="149"/>
      <c r="RU120" s="149"/>
      <c r="RV120" s="149"/>
      <c r="RW120" s="149"/>
      <c r="RX120" s="149"/>
      <c r="RY120" s="149"/>
      <c r="RZ120" s="149"/>
      <c r="SA120" s="149"/>
      <c r="SB120" s="149"/>
      <c r="SC120" s="149"/>
      <c r="SD120" s="149"/>
      <c r="SE120" s="149"/>
      <c r="SF120" s="149"/>
      <c r="SG120" s="149"/>
      <c r="SH120" s="149"/>
      <c r="SI120" s="149"/>
      <c r="SJ120" s="149"/>
      <c r="SK120" s="149"/>
      <c r="SL120" s="149"/>
      <c r="SM120" s="149"/>
      <c r="SN120" s="149"/>
      <c r="SO120" s="149"/>
      <c r="SP120" s="149"/>
      <c r="SQ120" s="149"/>
      <c r="SR120" s="149"/>
      <c r="SS120" s="149"/>
      <c r="ST120" s="149"/>
      <c r="SU120" s="149"/>
      <c r="SV120" s="149"/>
      <c r="SW120" s="149"/>
      <c r="SX120" s="149"/>
      <c r="SY120" s="149"/>
      <c r="SZ120" s="149"/>
      <c r="TA120" s="149"/>
      <c r="TB120" s="149"/>
      <c r="TC120" s="149"/>
      <c r="TD120" s="149"/>
      <c r="TE120" s="149"/>
      <c r="TF120" s="149"/>
      <c r="TG120" s="149"/>
      <c r="TH120" s="149"/>
      <c r="TI120" s="149"/>
      <c r="TJ120" s="149"/>
      <c r="TK120" s="149"/>
      <c r="TL120" s="149"/>
      <c r="TM120" s="149"/>
      <c r="TN120" s="149"/>
      <c r="TO120" s="149"/>
      <c r="TP120" s="149"/>
      <c r="TQ120" s="149"/>
      <c r="TR120" s="149"/>
      <c r="TS120" s="149"/>
      <c r="TT120" s="149"/>
      <c r="TU120" s="149"/>
      <c r="TV120" s="149"/>
      <c r="TW120" s="149"/>
      <c r="TX120" s="149"/>
      <c r="TY120" s="149"/>
      <c r="TZ120" s="149"/>
      <c r="UA120" s="149"/>
      <c r="UB120" s="149"/>
      <c r="UC120" s="149"/>
      <c r="UD120" s="149"/>
      <c r="UE120" s="149"/>
      <c r="UF120" s="149"/>
      <c r="UG120" s="149"/>
      <c r="UH120" s="149"/>
      <c r="UI120" s="149"/>
      <c r="UJ120" s="149"/>
      <c r="UK120" s="149"/>
      <c r="UL120" s="149"/>
      <c r="UM120" s="149"/>
      <c r="UN120" s="149"/>
      <c r="UO120" s="149"/>
      <c r="UP120" s="149"/>
      <c r="UQ120" s="149"/>
      <c r="UR120" s="149"/>
      <c r="US120" s="149"/>
      <c r="UT120" s="149"/>
      <c r="UU120" s="149"/>
      <c r="UV120" s="149"/>
      <c r="UW120" s="149"/>
      <c r="UX120" s="149"/>
      <c r="UY120" s="149"/>
      <c r="UZ120" s="149"/>
      <c r="VA120" s="149"/>
      <c r="VB120" s="149"/>
      <c r="VC120" s="149"/>
      <c r="VD120" s="149"/>
      <c r="VE120" s="149"/>
      <c r="VF120" s="149"/>
      <c r="VG120" s="149"/>
      <c r="VH120" s="149"/>
      <c r="VI120" s="149"/>
      <c r="VJ120" s="149"/>
      <c r="VK120" s="149"/>
      <c r="VL120" s="149"/>
      <c r="VM120" s="149"/>
      <c r="VN120" s="149"/>
      <c r="VO120" s="149"/>
      <c r="VP120" s="149"/>
      <c r="VQ120" s="149"/>
      <c r="VR120" s="149"/>
      <c r="VS120" s="149"/>
      <c r="VT120" s="149"/>
      <c r="VU120" s="149"/>
      <c r="VV120" s="149"/>
      <c r="VW120" s="149"/>
      <c r="VX120" s="149"/>
      <c r="VY120" s="149"/>
      <c r="VZ120" s="149"/>
      <c r="WA120" s="149"/>
      <c r="WB120" s="149"/>
      <c r="WC120" s="149"/>
      <c r="WD120" s="149"/>
      <c r="WE120" s="149"/>
      <c r="WF120" s="149"/>
      <c r="WG120" s="149"/>
      <c r="WH120" s="149"/>
      <c r="WI120" s="149"/>
      <c r="WJ120" s="149"/>
      <c r="WK120" s="149"/>
      <c r="WL120" s="149"/>
      <c r="WM120" s="149"/>
      <c r="WN120" s="149"/>
      <c r="WO120" s="149"/>
      <c r="WP120" s="149"/>
      <c r="WQ120" s="149"/>
      <c r="WR120" s="149"/>
      <c r="WS120" s="149"/>
      <c r="WT120" s="149"/>
      <c r="WU120" s="149"/>
      <c r="WV120" s="149"/>
      <c r="WW120" s="149"/>
      <c r="WX120" s="149"/>
      <c r="WY120" s="149"/>
      <c r="WZ120" s="149"/>
      <c r="XA120" s="149"/>
      <c r="XB120" s="149"/>
      <c r="XC120" s="149"/>
      <c r="XD120" s="149"/>
      <c r="XE120" s="149"/>
      <c r="XF120" s="149"/>
      <c r="XG120" s="149"/>
      <c r="XH120" s="149"/>
      <c r="XI120" s="149"/>
      <c r="XJ120" s="149"/>
      <c r="XK120" s="149"/>
      <c r="XL120" s="149"/>
      <c r="XM120" s="149"/>
      <c r="XN120" s="149"/>
      <c r="XO120" s="149"/>
      <c r="XP120" s="149"/>
      <c r="XQ120" s="149"/>
      <c r="XR120" s="149"/>
      <c r="XS120" s="149"/>
      <c r="XT120" s="149"/>
      <c r="XU120" s="149"/>
      <c r="XV120" s="149"/>
      <c r="XW120" s="149"/>
      <c r="XX120" s="149"/>
      <c r="XY120" s="149"/>
      <c r="XZ120" s="149"/>
      <c r="YA120" s="149"/>
      <c r="YB120" s="149"/>
      <c r="YC120" s="149"/>
      <c r="YD120" s="149"/>
      <c r="YE120" s="149"/>
      <c r="YF120" s="149"/>
      <c r="YG120" s="149"/>
      <c r="YH120" s="149"/>
      <c r="YI120" s="149"/>
      <c r="YJ120" s="149"/>
      <c r="YK120" s="149"/>
      <c r="YL120" s="149"/>
      <c r="YM120" s="149"/>
      <c r="YN120" s="149"/>
      <c r="YO120" s="149"/>
      <c r="YP120" s="149"/>
      <c r="YQ120" s="149"/>
      <c r="YR120" s="149"/>
      <c r="YS120" s="149"/>
      <c r="YT120" s="149"/>
      <c r="YU120" s="149"/>
      <c r="YV120" s="149"/>
      <c r="YW120" s="149"/>
      <c r="YX120" s="149"/>
      <c r="YY120" s="149"/>
      <c r="YZ120" s="149"/>
      <c r="ZA120" s="149"/>
      <c r="ZB120" s="149"/>
      <c r="ZC120" s="149"/>
      <c r="ZD120" s="149"/>
      <c r="ZE120" s="149"/>
      <c r="ZF120" s="149"/>
      <c r="ZG120" s="149"/>
      <c r="ZH120" s="149"/>
      <c r="ZI120" s="149"/>
      <c r="ZJ120" s="149"/>
      <c r="ZK120" s="149"/>
      <c r="ZL120" s="149"/>
      <c r="ZM120" s="149"/>
      <c r="ZN120" s="149"/>
      <c r="ZO120" s="149"/>
      <c r="ZP120" s="149"/>
      <c r="ZQ120" s="149"/>
      <c r="ZR120" s="149"/>
      <c r="ZS120" s="149"/>
      <c r="ZT120" s="149"/>
      <c r="ZU120" s="149"/>
      <c r="ZV120" s="149"/>
      <c r="ZW120" s="149"/>
      <c r="ZX120" s="149"/>
      <c r="ZY120" s="149"/>
      <c r="ZZ120" s="149"/>
      <c r="AAA120" s="149"/>
      <c r="AAB120" s="149"/>
      <c r="AAC120" s="149"/>
      <c r="AAD120" s="149"/>
      <c r="AAE120" s="149"/>
      <c r="AAF120" s="149"/>
      <c r="AAG120" s="149"/>
      <c r="AAH120" s="149"/>
      <c r="AAI120" s="149"/>
      <c r="AAJ120" s="149"/>
      <c r="AAK120" s="149"/>
      <c r="AAL120" s="149"/>
      <c r="AAM120" s="149"/>
      <c r="AAN120" s="149"/>
      <c r="AAO120" s="149"/>
      <c r="AAP120" s="149"/>
      <c r="AAQ120" s="149"/>
      <c r="AAR120" s="149"/>
      <c r="AAS120" s="149"/>
      <c r="AAT120" s="149"/>
      <c r="AAU120" s="149"/>
      <c r="AAV120" s="149"/>
      <c r="AAW120" s="149"/>
      <c r="AAX120" s="149"/>
      <c r="AAY120" s="149"/>
      <c r="AAZ120" s="149"/>
      <c r="ABA120" s="149"/>
      <c r="ABB120" s="149"/>
      <c r="ABC120" s="149"/>
      <c r="ABD120" s="149"/>
      <c r="ABE120" s="149"/>
      <c r="ABF120" s="149"/>
      <c r="ABG120" s="149"/>
      <c r="ABH120" s="149"/>
      <c r="ABI120" s="149"/>
      <c r="ABJ120" s="149"/>
      <c r="ABK120" s="149"/>
      <c r="ABL120" s="149"/>
      <c r="ABM120" s="149"/>
      <c r="ABN120" s="149"/>
      <c r="ABO120" s="149"/>
      <c r="ABP120" s="149"/>
      <c r="ABQ120" s="149"/>
      <c r="ABR120" s="149"/>
      <c r="ABS120" s="149"/>
      <c r="ABT120" s="149"/>
      <c r="ABU120" s="149"/>
      <c r="ABV120" s="149"/>
      <c r="ABW120" s="149"/>
      <c r="ABX120" s="149"/>
      <c r="ABY120" s="149"/>
      <c r="ABZ120" s="149"/>
      <c r="ACA120" s="149"/>
      <c r="ACB120" s="149"/>
      <c r="ACC120" s="149"/>
      <c r="ACD120" s="149"/>
      <c r="ACE120" s="149"/>
      <c r="ACF120" s="149"/>
      <c r="ACG120" s="149"/>
      <c r="ACH120" s="149"/>
      <c r="ACI120" s="149"/>
      <c r="ACJ120" s="149"/>
      <c r="ACK120" s="149"/>
      <c r="ACL120" s="149"/>
      <c r="ACM120" s="149"/>
      <c r="ACN120" s="149"/>
      <c r="ACO120" s="149"/>
      <c r="ACP120" s="149"/>
      <c r="ACQ120" s="149"/>
      <c r="ACR120" s="149"/>
      <c r="ACS120" s="149"/>
      <c r="ACT120" s="149"/>
      <c r="ACU120" s="149"/>
      <c r="ACV120" s="149"/>
      <c r="ACW120" s="149"/>
      <c r="ACX120" s="149"/>
      <c r="ACY120" s="149"/>
      <c r="ACZ120" s="149"/>
      <c r="ADA120" s="149"/>
      <c r="ADB120" s="149"/>
      <c r="ADC120" s="149"/>
      <c r="ADD120" s="149"/>
      <c r="ADE120" s="149"/>
      <c r="ADF120" s="149"/>
      <c r="ADG120" s="149"/>
      <c r="ADH120" s="149"/>
      <c r="ADI120" s="149"/>
      <c r="ADJ120" s="149"/>
      <c r="ADK120" s="149"/>
      <c r="ADL120" s="149"/>
      <c r="ADM120" s="149"/>
      <c r="ADN120" s="149"/>
      <c r="ADO120" s="149"/>
      <c r="ADP120" s="149"/>
      <c r="ADQ120" s="149"/>
      <c r="ADR120" s="149"/>
      <c r="ADS120" s="149"/>
      <c r="ADT120" s="149"/>
      <c r="ADU120" s="149"/>
      <c r="ADV120" s="149"/>
      <c r="ADW120" s="149"/>
      <c r="ADX120" s="149"/>
      <c r="ADY120" s="149"/>
      <c r="ADZ120" s="149"/>
      <c r="AEA120" s="149"/>
      <c r="AEB120" s="149"/>
      <c r="AEC120" s="149"/>
      <c r="AED120" s="149"/>
      <c r="AEE120" s="149"/>
      <c r="AEF120" s="149"/>
      <c r="AEG120" s="149"/>
      <c r="AEH120" s="149"/>
      <c r="AEI120" s="149"/>
      <c r="AEJ120" s="149"/>
      <c r="AEK120" s="149"/>
      <c r="AEL120" s="149"/>
      <c r="AEM120" s="149"/>
      <c r="AEN120" s="149"/>
      <c r="AEO120" s="149"/>
      <c r="AEP120" s="149"/>
      <c r="AEQ120" s="149"/>
      <c r="AER120" s="149"/>
      <c r="AES120" s="149"/>
      <c r="AET120" s="149"/>
      <c r="AEU120" s="149"/>
      <c r="AEV120" s="149"/>
      <c r="AEW120" s="149"/>
      <c r="AEX120" s="149"/>
      <c r="AEY120" s="149"/>
      <c r="AEZ120" s="149"/>
      <c r="AFA120" s="149"/>
      <c r="AFB120" s="149"/>
      <c r="AFC120" s="149"/>
      <c r="AFD120" s="149"/>
      <c r="AFE120" s="149"/>
      <c r="AFF120" s="149"/>
      <c r="AFG120" s="149"/>
      <c r="AFH120" s="149"/>
      <c r="AFI120" s="149"/>
      <c r="AFJ120" s="149"/>
      <c r="AFK120" s="149"/>
      <c r="AFL120" s="149"/>
      <c r="AFM120" s="149"/>
      <c r="AFN120" s="149"/>
      <c r="AFO120" s="149"/>
      <c r="AFP120" s="149"/>
      <c r="AFQ120" s="149"/>
      <c r="AFR120" s="149"/>
      <c r="AFS120" s="149"/>
      <c r="AFT120" s="149"/>
      <c r="AFU120" s="149"/>
      <c r="AFV120" s="149"/>
      <c r="AFW120" s="149"/>
      <c r="AFX120" s="149"/>
      <c r="AFY120" s="149"/>
      <c r="AFZ120" s="149"/>
      <c r="AGA120" s="149"/>
      <c r="AGB120" s="149"/>
      <c r="AGC120" s="149"/>
      <c r="AGD120" s="149"/>
      <c r="AGE120" s="149"/>
      <c r="AGF120" s="149"/>
      <c r="AGG120" s="149"/>
      <c r="AGH120" s="149"/>
      <c r="AGI120" s="149"/>
      <c r="AGJ120" s="149"/>
      <c r="AGK120" s="149"/>
      <c r="AGL120" s="149"/>
      <c r="AGM120" s="149"/>
      <c r="AGN120" s="149"/>
      <c r="AGO120" s="149"/>
      <c r="AGP120" s="149"/>
      <c r="AGQ120" s="149"/>
      <c r="AGR120" s="149"/>
      <c r="AGS120" s="149"/>
      <c r="AGT120" s="149"/>
      <c r="AGU120" s="149"/>
      <c r="AGV120" s="149"/>
      <c r="AGW120" s="149"/>
      <c r="AGX120" s="149"/>
      <c r="AGY120" s="149"/>
      <c r="AGZ120" s="149"/>
      <c r="AHA120" s="149"/>
      <c r="AHB120" s="149"/>
      <c r="AHC120" s="149"/>
      <c r="AHD120" s="149"/>
      <c r="AHE120" s="149"/>
      <c r="AHF120" s="149"/>
      <c r="AHG120" s="149"/>
      <c r="AHH120" s="149"/>
      <c r="AHI120" s="149"/>
      <c r="AHJ120" s="149"/>
      <c r="AHK120" s="149"/>
      <c r="AHL120" s="149"/>
      <c r="AHM120" s="149"/>
      <c r="AHN120" s="149"/>
      <c r="AHO120" s="149"/>
      <c r="AHP120" s="149"/>
      <c r="AHQ120" s="149"/>
      <c r="AHR120" s="149"/>
      <c r="AHS120" s="149"/>
      <c r="AHT120" s="149"/>
      <c r="AHU120" s="149"/>
      <c r="AHV120" s="149"/>
      <c r="AHW120" s="149"/>
      <c r="AHX120" s="149"/>
      <c r="AHY120" s="149"/>
      <c r="AHZ120" s="149"/>
      <c r="AIA120" s="149"/>
      <c r="AIB120" s="149"/>
      <c r="AIC120" s="149"/>
      <c r="AID120" s="149"/>
      <c r="AIE120" s="149"/>
      <c r="AIF120" s="149"/>
      <c r="AIG120" s="149"/>
      <c r="AIH120" s="149"/>
      <c r="AII120" s="149"/>
      <c r="AIJ120" s="149"/>
      <c r="AIK120" s="149"/>
      <c r="AIL120" s="149"/>
      <c r="AIM120" s="149"/>
      <c r="AIN120" s="149"/>
      <c r="AIO120" s="149"/>
      <c r="AIP120" s="149"/>
      <c r="AIQ120" s="149"/>
      <c r="AIR120" s="149"/>
      <c r="AIS120" s="149"/>
      <c r="AIT120" s="149"/>
      <c r="AIU120" s="149"/>
      <c r="AIV120" s="149"/>
      <c r="AIW120" s="149"/>
      <c r="AIX120" s="149"/>
      <c r="AIY120" s="149"/>
      <c r="AIZ120" s="149"/>
      <c r="AJA120" s="149"/>
      <c r="AJB120" s="149"/>
      <c r="AJC120" s="149"/>
      <c r="AJD120" s="149"/>
      <c r="AJE120" s="149"/>
      <c r="AJF120" s="149"/>
      <c r="AJG120" s="149"/>
      <c r="AJH120" s="149"/>
      <c r="AJI120" s="149"/>
      <c r="AJJ120" s="149"/>
      <c r="AJK120" s="149"/>
      <c r="AJL120" s="149"/>
      <c r="AJM120" s="149"/>
      <c r="AJN120" s="149"/>
      <c r="AJO120" s="149"/>
      <c r="AJP120" s="149"/>
      <c r="AJQ120" s="149"/>
      <c r="AJR120" s="149"/>
      <c r="AJS120" s="149"/>
      <c r="AJT120" s="149"/>
      <c r="AJU120" s="149"/>
      <c r="AJV120" s="149"/>
      <c r="AJW120" s="149"/>
      <c r="AJX120" s="149"/>
      <c r="AJY120" s="149"/>
      <c r="AJZ120" s="149"/>
      <c r="AKA120" s="149"/>
      <c r="AKB120" s="149"/>
      <c r="AKC120" s="149"/>
      <c r="AKD120" s="149"/>
      <c r="AKE120" s="149"/>
      <c r="AKF120" s="149"/>
      <c r="AKG120" s="149"/>
      <c r="AKH120" s="149"/>
      <c r="AKI120" s="149"/>
      <c r="AKJ120" s="149"/>
      <c r="AKK120" s="149"/>
      <c r="AKL120" s="149"/>
      <c r="AKM120" s="149"/>
      <c r="AKN120" s="149"/>
      <c r="AKO120" s="149"/>
      <c r="AKP120" s="149"/>
      <c r="AKQ120" s="149"/>
      <c r="AKR120" s="149"/>
      <c r="AKS120" s="149"/>
      <c r="AKT120" s="149"/>
      <c r="AKU120" s="149"/>
      <c r="AKV120" s="149"/>
      <c r="AKW120" s="149"/>
      <c r="AKX120" s="149"/>
      <c r="AKY120" s="149"/>
      <c r="AKZ120" s="149"/>
      <c r="ALA120" s="149"/>
      <c r="ALB120" s="149"/>
      <c r="ALC120" s="149"/>
      <c r="ALD120" s="149"/>
      <c r="ALE120" s="149"/>
      <c r="ALF120" s="149"/>
      <c r="ALG120" s="149"/>
      <c r="ALH120" s="149"/>
      <c r="ALI120" s="149"/>
      <c r="ALJ120" s="149"/>
      <c r="ALK120" s="149"/>
      <c r="ALL120" s="149"/>
      <c r="ALM120" s="149"/>
      <c r="ALN120" s="149"/>
      <c r="ALO120" s="149"/>
      <c r="ALP120" s="149"/>
      <c r="ALQ120" s="149"/>
      <c r="ALR120" s="149"/>
      <c r="ALS120" s="149"/>
      <c r="ALT120" s="149"/>
      <c r="ALU120" s="149"/>
      <c r="ALV120" s="149"/>
      <c r="ALW120" s="149"/>
      <c r="ALX120" s="149"/>
      <c r="ALY120" s="149"/>
      <c r="ALZ120" s="149"/>
      <c r="AMA120" s="149"/>
      <c r="AMB120" s="149"/>
      <c r="AMC120" s="149"/>
      <c r="AMD120" s="149"/>
      <c r="AME120" s="149"/>
      <c r="AMF120" s="149"/>
      <c r="AMG120" s="149"/>
      <c r="AMH120" s="149"/>
      <c r="AMI120" s="149"/>
      <c r="AMJ120" s="149"/>
      <c r="AMK120" s="149"/>
      <c r="AML120" s="149"/>
      <c r="AMM120" s="149"/>
      <c r="AMN120" s="149"/>
      <c r="AMO120" s="149"/>
      <c r="AMP120" s="149"/>
      <c r="AMQ120" s="149"/>
      <c r="AMR120" s="149"/>
      <c r="AMS120" s="149"/>
      <c r="AMT120" s="149"/>
      <c r="AMU120" s="149"/>
      <c r="AMV120" s="149"/>
      <c r="AMW120" s="149"/>
      <c r="AMX120" s="149"/>
      <c r="AMY120" s="149"/>
      <c r="AMZ120" s="149"/>
      <c r="ANA120" s="149"/>
      <c r="ANB120" s="149"/>
      <c r="ANC120" s="149"/>
      <c r="AND120" s="149"/>
      <c r="ANE120" s="149"/>
      <c r="ANF120" s="149"/>
      <c r="ANG120" s="149"/>
      <c r="ANH120" s="149"/>
      <c r="ANI120" s="149"/>
      <c r="ANJ120" s="149"/>
      <c r="ANK120" s="149"/>
      <c r="ANL120" s="149"/>
      <c r="ANM120" s="149"/>
      <c r="ANN120" s="149"/>
      <c r="ANO120" s="149"/>
      <c r="ANP120" s="149"/>
      <c r="ANQ120" s="149"/>
      <c r="ANR120" s="149"/>
      <c r="ANS120" s="149"/>
      <c r="ANT120" s="149"/>
      <c r="ANU120" s="149"/>
      <c r="ANV120" s="149"/>
      <c r="ANW120" s="149"/>
      <c r="ANX120" s="149"/>
      <c r="ANY120" s="149"/>
      <c r="ANZ120" s="149"/>
      <c r="AOA120" s="149"/>
      <c r="AOB120" s="149"/>
      <c r="AOC120" s="149"/>
      <c r="AOD120" s="149"/>
      <c r="AOE120" s="149"/>
      <c r="AOF120" s="149"/>
      <c r="AOG120" s="149"/>
      <c r="AOH120" s="149"/>
      <c r="AOI120" s="149"/>
      <c r="AOJ120" s="149"/>
      <c r="AOK120" s="149"/>
      <c r="AOL120" s="149"/>
      <c r="AOM120" s="149"/>
      <c r="AON120" s="149"/>
      <c r="AOO120" s="149"/>
      <c r="AOP120" s="149"/>
      <c r="AOQ120" s="149"/>
      <c r="AOR120" s="149"/>
      <c r="AOS120" s="149"/>
      <c r="AOT120" s="149"/>
      <c r="AOU120" s="149"/>
      <c r="AOV120" s="149"/>
      <c r="AOW120" s="149"/>
      <c r="AOX120" s="149"/>
      <c r="AOY120" s="149"/>
      <c r="AOZ120" s="149"/>
      <c r="APA120" s="149"/>
      <c r="APB120" s="149"/>
      <c r="APC120" s="149"/>
      <c r="APD120" s="149"/>
      <c r="APE120" s="149"/>
      <c r="APF120" s="149"/>
      <c r="APG120" s="149"/>
      <c r="APH120" s="149"/>
      <c r="API120" s="149"/>
      <c r="APJ120" s="149"/>
      <c r="APK120" s="149"/>
      <c r="APL120" s="149"/>
      <c r="APM120" s="149"/>
      <c r="APN120" s="149"/>
      <c r="APO120" s="149"/>
      <c r="APP120" s="149"/>
      <c r="APQ120" s="149"/>
      <c r="APR120" s="149"/>
      <c r="APS120" s="149"/>
      <c r="APT120" s="149"/>
      <c r="APU120" s="149"/>
      <c r="APV120" s="149"/>
      <c r="APW120" s="149"/>
      <c r="APX120" s="149"/>
      <c r="APY120" s="149"/>
      <c r="APZ120" s="149"/>
      <c r="AQA120" s="149"/>
      <c r="AQB120" s="149"/>
      <c r="AQC120" s="149"/>
      <c r="AQD120" s="149"/>
      <c r="AQE120" s="149"/>
      <c r="AQF120" s="149"/>
      <c r="AQG120" s="149"/>
      <c r="AQH120" s="149"/>
      <c r="AQI120" s="149"/>
      <c r="AQJ120" s="149"/>
      <c r="AQK120" s="149"/>
      <c r="AQL120" s="149"/>
      <c r="AQM120" s="149"/>
      <c r="AQN120" s="149"/>
      <c r="AQO120" s="149"/>
      <c r="AQP120" s="149"/>
      <c r="AQQ120" s="149"/>
      <c r="AQR120" s="149"/>
      <c r="AQS120" s="149"/>
      <c r="AQT120" s="149"/>
      <c r="AQU120" s="149"/>
      <c r="AQV120" s="149"/>
      <c r="AQW120" s="149"/>
      <c r="AQX120" s="149"/>
      <c r="AQY120" s="149"/>
      <c r="AQZ120" s="149"/>
      <c r="ARA120" s="149"/>
      <c r="ARB120" s="149"/>
      <c r="ARC120" s="149"/>
      <c r="ARD120" s="149"/>
      <c r="ARE120" s="149"/>
      <c r="ARF120" s="149"/>
      <c r="ARG120" s="149"/>
      <c r="ARH120" s="149"/>
      <c r="ARI120" s="149"/>
      <c r="ARJ120" s="149"/>
      <c r="ARK120" s="149"/>
      <c r="ARL120" s="149"/>
      <c r="ARM120" s="149"/>
      <c r="ARN120" s="149"/>
      <c r="ARO120" s="149"/>
      <c r="ARP120" s="149"/>
      <c r="ARQ120" s="149"/>
      <c r="ARR120" s="149"/>
      <c r="ARS120" s="149"/>
      <c r="ART120" s="149"/>
      <c r="ARU120" s="149"/>
      <c r="ARV120" s="149"/>
      <c r="ARW120" s="149"/>
      <c r="ARX120" s="149"/>
      <c r="ARY120" s="149"/>
      <c r="ARZ120" s="149"/>
      <c r="ASA120" s="149"/>
      <c r="ASB120" s="149"/>
      <c r="ASC120" s="149"/>
      <c r="ASD120" s="149"/>
      <c r="ASE120" s="149"/>
      <c r="ASF120" s="149"/>
      <c r="ASG120" s="149"/>
      <c r="ASH120" s="149"/>
      <c r="ASI120" s="149"/>
      <c r="ASJ120" s="149"/>
      <c r="ASK120" s="149"/>
      <c r="ASL120" s="149"/>
      <c r="ASM120" s="149"/>
      <c r="ASN120" s="149"/>
      <c r="ASO120" s="149"/>
      <c r="ASP120" s="149"/>
      <c r="ASQ120" s="149"/>
      <c r="ASR120" s="149"/>
      <c r="ASS120" s="149"/>
      <c r="AST120" s="149"/>
      <c r="ASU120" s="149"/>
      <c r="ASV120" s="149"/>
      <c r="ASW120" s="149"/>
      <c r="ASX120" s="149"/>
      <c r="ASY120" s="149"/>
      <c r="ASZ120" s="149"/>
      <c r="ATA120" s="149"/>
      <c r="ATB120" s="149"/>
      <c r="ATC120" s="149"/>
      <c r="ATD120" s="149"/>
      <c r="ATE120" s="149"/>
      <c r="ATF120" s="149"/>
      <c r="ATG120" s="149"/>
      <c r="ATH120" s="149"/>
      <c r="ATI120" s="149"/>
      <c r="ATJ120" s="149"/>
      <c r="ATK120" s="149"/>
      <c r="ATL120" s="149"/>
      <c r="ATM120" s="149"/>
      <c r="ATN120" s="149"/>
      <c r="ATO120" s="149"/>
      <c r="ATP120" s="149"/>
      <c r="ATQ120" s="149"/>
      <c r="ATR120" s="149"/>
      <c r="ATS120" s="149"/>
      <c r="ATT120" s="149"/>
      <c r="ATU120" s="149"/>
      <c r="ATV120" s="149"/>
      <c r="ATW120" s="149"/>
      <c r="ATX120" s="149"/>
      <c r="ATY120" s="149"/>
      <c r="ATZ120" s="149"/>
      <c r="AUA120" s="149"/>
      <c r="AUB120" s="149"/>
      <c r="AUC120" s="149"/>
      <c r="AUD120" s="149"/>
      <c r="AUE120" s="149"/>
      <c r="AUF120" s="149"/>
      <c r="AUG120" s="149"/>
      <c r="AUH120" s="149"/>
      <c r="AUI120" s="149"/>
      <c r="AUJ120" s="149"/>
      <c r="AUK120" s="149"/>
      <c r="AUL120" s="149"/>
      <c r="AUM120" s="149"/>
      <c r="AUN120" s="149"/>
      <c r="AUO120" s="149"/>
      <c r="AUP120" s="149"/>
      <c r="AUQ120" s="149"/>
      <c r="AUR120" s="149"/>
      <c r="AUS120" s="149"/>
      <c r="AUT120" s="149"/>
      <c r="AUU120" s="149"/>
      <c r="AUV120" s="149"/>
      <c r="AUW120" s="149"/>
      <c r="AUX120" s="149"/>
      <c r="AUY120" s="149"/>
      <c r="AUZ120" s="149"/>
      <c r="AVA120" s="149"/>
      <c r="AVB120" s="149"/>
      <c r="AVC120" s="149"/>
      <c r="AVD120" s="149"/>
      <c r="AVE120" s="149"/>
      <c r="AVF120" s="149"/>
      <c r="AVG120" s="149"/>
      <c r="AVH120" s="149"/>
      <c r="AVI120" s="149"/>
      <c r="AVJ120" s="149"/>
      <c r="AVK120" s="149"/>
      <c r="AVL120" s="149"/>
      <c r="AVM120" s="149"/>
      <c r="AVN120" s="149"/>
      <c r="AVO120" s="149"/>
      <c r="AVP120" s="149"/>
      <c r="AVQ120" s="149"/>
      <c r="AVR120" s="149"/>
      <c r="AVS120" s="149"/>
      <c r="AVT120" s="149"/>
      <c r="AVU120" s="149"/>
      <c r="AVV120" s="149"/>
      <c r="AVW120" s="149"/>
      <c r="AVX120" s="149"/>
      <c r="AVY120" s="149"/>
      <c r="AVZ120" s="149"/>
      <c r="AWA120" s="149"/>
      <c r="AWB120" s="149"/>
      <c r="AWC120" s="149"/>
      <c r="AWD120" s="149"/>
      <c r="AWE120" s="149"/>
      <c r="AWF120" s="149"/>
      <c r="AWG120" s="149"/>
      <c r="AWH120" s="149"/>
      <c r="AWI120" s="149"/>
      <c r="AWJ120" s="149"/>
      <c r="AWK120" s="149"/>
      <c r="AWL120" s="149"/>
      <c r="AWM120" s="149"/>
      <c r="AWN120" s="149"/>
      <c r="AWO120" s="149"/>
      <c r="AWP120" s="149"/>
      <c r="AWQ120" s="149"/>
      <c r="AWR120" s="149"/>
      <c r="AWS120" s="149"/>
      <c r="AWT120" s="149"/>
      <c r="AWU120" s="149"/>
      <c r="AWV120" s="149"/>
      <c r="AWW120" s="149"/>
      <c r="AWX120" s="149"/>
      <c r="AWY120" s="149"/>
      <c r="AWZ120" s="149"/>
      <c r="AXA120" s="149"/>
      <c r="AXB120" s="149"/>
      <c r="AXC120" s="149"/>
      <c r="AXD120" s="149"/>
      <c r="AXE120" s="149"/>
      <c r="AXF120" s="149"/>
      <c r="AXG120" s="149"/>
      <c r="AXH120" s="149"/>
      <c r="AXI120" s="149"/>
      <c r="AXJ120" s="149"/>
      <c r="AXK120" s="149"/>
      <c r="AXL120" s="149"/>
      <c r="AXM120" s="149"/>
      <c r="AXN120" s="149"/>
      <c r="AXO120" s="149"/>
      <c r="AXP120" s="149"/>
      <c r="AXQ120" s="149"/>
      <c r="AXR120" s="149"/>
      <c r="AXS120" s="149"/>
      <c r="AXT120" s="149"/>
      <c r="AXU120" s="149"/>
      <c r="AXV120" s="149"/>
      <c r="AXW120" s="149"/>
      <c r="AXX120" s="149"/>
      <c r="AXY120" s="149"/>
      <c r="AXZ120" s="149"/>
      <c r="AYA120" s="149"/>
      <c r="AYB120" s="149"/>
      <c r="AYC120" s="149"/>
      <c r="AYD120" s="149"/>
      <c r="AYE120" s="149"/>
      <c r="AYF120" s="149"/>
      <c r="AYG120" s="149"/>
      <c r="AYH120" s="149"/>
      <c r="AYI120" s="149"/>
      <c r="AYJ120" s="149"/>
      <c r="AYK120" s="149"/>
      <c r="AYL120" s="149"/>
      <c r="AYM120" s="149"/>
      <c r="AYN120" s="149"/>
      <c r="AYO120" s="149"/>
      <c r="AYP120" s="149"/>
      <c r="AYQ120" s="149"/>
      <c r="AYR120" s="149"/>
      <c r="AYS120" s="149"/>
      <c r="AYT120" s="149"/>
      <c r="AYU120" s="149"/>
      <c r="AYV120" s="149"/>
      <c r="AYW120" s="149"/>
      <c r="AYX120" s="149"/>
      <c r="AYY120" s="149"/>
      <c r="AYZ120" s="149"/>
      <c r="AZA120" s="149"/>
      <c r="AZB120" s="149"/>
      <c r="AZC120" s="149"/>
      <c r="AZD120" s="149"/>
      <c r="AZE120" s="149"/>
      <c r="AZF120" s="149"/>
      <c r="AZG120" s="149"/>
      <c r="AZH120" s="149"/>
      <c r="AZI120" s="149"/>
      <c r="AZJ120" s="149"/>
      <c r="AZK120" s="149"/>
      <c r="AZL120" s="149"/>
      <c r="AZM120" s="149"/>
      <c r="AZN120" s="149"/>
      <c r="AZO120" s="149"/>
      <c r="AZP120" s="149"/>
      <c r="AZQ120" s="149"/>
      <c r="AZR120" s="149"/>
      <c r="AZS120" s="149"/>
      <c r="AZT120" s="149"/>
      <c r="AZU120" s="149"/>
      <c r="AZV120" s="149"/>
      <c r="AZW120" s="149"/>
      <c r="AZX120" s="149"/>
      <c r="AZY120" s="149"/>
      <c r="AZZ120" s="149"/>
      <c r="BAA120" s="149"/>
      <c r="BAB120" s="149"/>
      <c r="BAC120" s="149"/>
      <c r="BAD120" s="149"/>
      <c r="BAE120" s="149"/>
      <c r="BAF120" s="149"/>
      <c r="BAG120" s="149"/>
      <c r="BAH120" s="149"/>
      <c r="BAI120" s="149"/>
      <c r="BAJ120" s="149"/>
      <c r="BAK120" s="149"/>
      <c r="BAL120" s="149"/>
      <c r="BAM120" s="149"/>
      <c r="BAN120" s="149"/>
      <c r="BAO120" s="149"/>
      <c r="BAP120" s="149"/>
      <c r="BAQ120" s="149"/>
      <c r="BAR120" s="149"/>
      <c r="BAS120" s="149"/>
      <c r="BAT120" s="149"/>
      <c r="BAU120" s="149"/>
      <c r="BAV120" s="149"/>
      <c r="BAW120" s="149"/>
      <c r="BAX120" s="149"/>
      <c r="BAY120" s="149"/>
      <c r="BAZ120" s="149"/>
      <c r="BBA120" s="149"/>
      <c r="BBB120" s="149"/>
      <c r="BBC120" s="149"/>
      <c r="BBD120" s="149"/>
      <c r="BBE120" s="149"/>
      <c r="BBF120" s="149"/>
      <c r="BBG120" s="149"/>
      <c r="BBH120" s="149"/>
      <c r="BBI120" s="149"/>
      <c r="BBJ120" s="149"/>
      <c r="BBK120" s="149"/>
      <c r="BBL120" s="149"/>
      <c r="BBM120" s="149"/>
      <c r="BBN120" s="149"/>
      <c r="BBO120" s="149"/>
      <c r="BBP120" s="149"/>
      <c r="BBQ120" s="149"/>
      <c r="BBR120" s="149"/>
      <c r="BBS120" s="149"/>
      <c r="BBT120" s="149"/>
      <c r="BBU120" s="149"/>
      <c r="BBV120" s="149"/>
      <c r="BBW120" s="149"/>
      <c r="BBX120" s="149"/>
      <c r="BBY120" s="149"/>
      <c r="BBZ120" s="149"/>
      <c r="BCA120" s="149"/>
      <c r="BCB120" s="149"/>
      <c r="BCC120" s="149"/>
      <c r="BCD120" s="149"/>
      <c r="BCE120" s="149"/>
      <c r="BCF120" s="149"/>
      <c r="BCG120" s="149"/>
      <c r="BCH120" s="149"/>
      <c r="BCI120" s="149"/>
      <c r="BCJ120" s="149"/>
      <c r="BCK120" s="149"/>
      <c r="BCL120" s="149"/>
      <c r="BCM120" s="149"/>
      <c r="BCN120" s="149"/>
      <c r="BCO120" s="149"/>
      <c r="BCP120" s="149"/>
      <c r="BCQ120" s="149"/>
      <c r="BCR120" s="149"/>
      <c r="BCS120" s="149"/>
      <c r="BCT120" s="149"/>
      <c r="BCU120" s="149"/>
      <c r="BCV120" s="149"/>
      <c r="BCW120" s="149"/>
      <c r="BCX120" s="149"/>
      <c r="BCY120" s="149"/>
      <c r="BCZ120" s="149"/>
      <c r="BDA120" s="149"/>
      <c r="BDB120" s="149"/>
      <c r="BDC120" s="149"/>
      <c r="BDD120" s="149"/>
      <c r="BDE120" s="149"/>
      <c r="BDF120" s="149"/>
      <c r="BDG120" s="149"/>
      <c r="BDH120" s="149"/>
      <c r="BDI120" s="149"/>
      <c r="BDJ120" s="149"/>
      <c r="BDK120" s="149"/>
      <c r="BDL120" s="149"/>
      <c r="BDM120" s="149"/>
      <c r="BDN120" s="149"/>
      <c r="BDO120" s="149"/>
      <c r="BDP120" s="149"/>
      <c r="BDQ120" s="149"/>
      <c r="BDR120" s="149"/>
      <c r="BDS120" s="149"/>
      <c r="BDT120" s="149"/>
      <c r="BDU120" s="149"/>
      <c r="BDV120" s="149"/>
      <c r="BDW120" s="149"/>
      <c r="BDX120" s="149"/>
      <c r="BDY120" s="149"/>
      <c r="BDZ120" s="149"/>
      <c r="BEA120" s="149"/>
      <c r="BEB120" s="149"/>
      <c r="BEC120" s="149"/>
      <c r="BED120" s="149"/>
      <c r="BEE120" s="149"/>
      <c r="BEF120" s="149"/>
      <c r="BEG120" s="149"/>
      <c r="BEH120" s="149"/>
      <c r="BEI120" s="149"/>
      <c r="BEJ120" s="149"/>
      <c r="BEK120" s="149"/>
      <c r="BEL120" s="149"/>
      <c r="BEM120" s="149"/>
      <c r="BEN120" s="149"/>
      <c r="BEO120" s="149"/>
      <c r="BEP120" s="149"/>
      <c r="BEQ120" s="149"/>
      <c r="BER120" s="149"/>
      <c r="BES120" s="149"/>
      <c r="BET120" s="149"/>
      <c r="BEU120" s="149"/>
      <c r="BEV120" s="149"/>
      <c r="BEW120" s="149"/>
      <c r="BEX120" s="149"/>
      <c r="BEY120" s="149"/>
      <c r="BEZ120" s="149"/>
      <c r="BFA120" s="149"/>
      <c r="BFB120" s="149"/>
      <c r="BFC120" s="149"/>
      <c r="BFD120" s="149"/>
      <c r="BFE120" s="149"/>
      <c r="BFF120" s="149"/>
      <c r="BFG120" s="149"/>
      <c r="BFH120" s="149"/>
      <c r="BFI120" s="149"/>
      <c r="BFJ120" s="149"/>
      <c r="BFK120" s="149"/>
      <c r="BFL120" s="149"/>
      <c r="BFM120" s="149"/>
      <c r="BFN120" s="149"/>
      <c r="BFO120" s="149"/>
      <c r="BFP120" s="149"/>
      <c r="BFQ120" s="149"/>
      <c r="BFR120" s="149"/>
      <c r="BFS120" s="149"/>
      <c r="BFT120" s="149"/>
      <c r="BFU120" s="149"/>
      <c r="BFV120" s="149"/>
      <c r="BFW120" s="149"/>
      <c r="BFX120" s="149"/>
      <c r="BFY120" s="149"/>
      <c r="BFZ120" s="149"/>
      <c r="BGA120" s="149"/>
      <c r="BGB120" s="149"/>
      <c r="BGC120" s="149"/>
      <c r="BGD120" s="149"/>
      <c r="BGE120" s="149"/>
      <c r="BGF120" s="149"/>
      <c r="BGG120" s="149"/>
      <c r="BGH120" s="149"/>
      <c r="BGI120" s="149"/>
      <c r="BGJ120" s="149"/>
      <c r="BGK120" s="149"/>
      <c r="BGL120" s="149"/>
      <c r="BGM120" s="149"/>
      <c r="BGN120" s="149"/>
      <c r="BGO120" s="149"/>
      <c r="BGP120" s="149"/>
      <c r="BGQ120" s="149"/>
      <c r="BGR120" s="149"/>
      <c r="BGS120" s="149"/>
      <c r="BGT120" s="149"/>
      <c r="BGU120" s="149"/>
      <c r="BGV120" s="149"/>
      <c r="BGW120" s="149"/>
      <c r="BGX120" s="149"/>
      <c r="BGY120" s="149"/>
      <c r="BGZ120" s="149"/>
      <c r="BHA120" s="149"/>
      <c r="BHB120" s="149"/>
      <c r="BHC120" s="149"/>
      <c r="BHD120" s="149"/>
      <c r="BHE120" s="149"/>
      <c r="BHF120" s="149"/>
      <c r="BHG120" s="149"/>
      <c r="BHH120" s="149"/>
      <c r="BHI120" s="149"/>
      <c r="BHJ120" s="149"/>
      <c r="BHK120" s="149"/>
      <c r="BHL120" s="149"/>
      <c r="BHM120" s="149"/>
      <c r="BHN120" s="149"/>
      <c r="BHO120" s="149"/>
      <c r="BHP120" s="149"/>
      <c r="BHQ120" s="149"/>
      <c r="BHR120" s="149"/>
      <c r="BHS120" s="149"/>
      <c r="BHT120" s="149"/>
      <c r="BHU120" s="149"/>
      <c r="BHV120" s="149"/>
      <c r="BHW120" s="149"/>
      <c r="BHX120" s="149"/>
      <c r="BHY120" s="149"/>
      <c r="BHZ120" s="149"/>
      <c r="BIA120" s="149"/>
      <c r="BIB120" s="149"/>
      <c r="BIC120" s="149"/>
      <c r="BID120" s="149"/>
      <c r="BIE120" s="149"/>
      <c r="BIF120" s="149"/>
      <c r="BIG120" s="149"/>
      <c r="BIH120" s="149"/>
      <c r="BII120" s="149"/>
      <c r="BIJ120" s="149"/>
      <c r="BIK120" s="149"/>
      <c r="BIL120" s="149"/>
      <c r="BIM120" s="149"/>
      <c r="BIN120" s="149"/>
      <c r="BIO120" s="149"/>
      <c r="BIP120" s="149"/>
      <c r="BIQ120" s="149"/>
      <c r="BIR120" s="149"/>
      <c r="BIS120" s="149"/>
      <c r="BIT120" s="149"/>
      <c r="BIU120" s="149"/>
      <c r="BIV120" s="149"/>
      <c r="BIW120" s="149"/>
      <c r="BIX120" s="149"/>
      <c r="BIY120" s="149"/>
      <c r="BIZ120" s="149"/>
      <c r="BJA120" s="149"/>
      <c r="BJB120" s="149"/>
      <c r="BJC120" s="149"/>
      <c r="BJD120" s="149"/>
      <c r="BJE120" s="149"/>
      <c r="BJF120" s="149"/>
      <c r="BJG120" s="149"/>
      <c r="BJH120" s="149"/>
      <c r="BJI120" s="149"/>
      <c r="BJJ120" s="149"/>
      <c r="BJK120" s="149"/>
      <c r="BJL120" s="149"/>
      <c r="BJM120" s="149"/>
      <c r="BJN120" s="149"/>
      <c r="BJO120" s="149"/>
      <c r="BJP120" s="149"/>
      <c r="BJQ120" s="149"/>
      <c r="BJR120" s="149"/>
      <c r="BJS120" s="149"/>
      <c r="BJT120" s="149"/>
      <c r="BJU120" s="149"/>
      <c r="BJV120" s="149"/>
      <c r="BJW120" s="149"/>
      <c r="BJX120" s="149"/>
      <c r="BJY120" s="149"/>
      <c r="BJZ120" s="149"/>
      <c r="BKA120" s="149"/>
      <c r="BKB120" s="149"/>
      <c r="BKC120" s="149"/>
      <c r="BKD120" s="149"/>
      <c r="BKE120" s="149"/>
      <c r="BKF120" s="149"/>
      <c r="BKG120" s="149"/>
      <c r="BKH120" s="149"/>
      <c r="BKI120" s="149"/>
      <c r="BKJ120" s="149"/>
      <c r="BKK120" s="149"/>
      <c r="BKL120" s="149"/>
      <c r="BKM120" s="149"/>
      <c r="BKN120" s="149"/>
      <c r="BKO120" s="149"/>
      <c r="BKP120" s="149"/>
      <c r="BKQ120" s="149"/>
      <c r="BKR120" s="149"/>
      <c r="BKS120" s="149"/>
      <c r="BKT120" s="149"/>
      <c r="BKU120" s="149"/>
      <c r="BKV120" s="149"/>
      <c r="BKW120" s="149"/>
      <c r="BKX120" s="149"/>
      <c r="BKY120" s="149"/>
      <c r="BKZ120" s="149"/>
      <c r="BLA120" s="149"/>
      <c r="BLB120" s="149"/>
      <c r="BLC120" s="149"/>
      <c r="BLD120" s="149"/>
      <c r="BLE120" s="149"/>
      <c r="BLF120" s="149"/>
      <c r="BLG120" s="149"/>
      <c r="BLH120" s="149"/>
      <c r="BLI120" s="149"/>
      <c r="BLJ120" s="149"/>
      <c r="BLK120" s="149"/>
      <c r="BLL120" s="149"/>
      <c r="BLM120" s="149"/>
      <c r="BLN120" s="149"/>
      <c r="BLO120" s="149"/>
      <c r="BLP120" s="149"/>
      <c r="BLQ120" s="149"/>
      <c r="BLR120" s="149"/>
      <c r="BLS120" s="149"/>
      <c r="BLT120" s="149"/>
      <c r="BLU120" s="149"/>
      <c r="BLV120" s="149"/>
      <c r="BLW120" s="149"/>
      <c r="BLX120" s="149"/>
      <c r="BLY120" s="149"/>
      <c r="BLZ120" s="149"/>
      <c r="BMA120" s="149"/>
      <c r="BMB120" s="149"/>
      <c r="BMC120" s="149"/>
      <c r="BMD120" s="149"/>
      <c r="BME120" s="149"/>
      <c r="BMF120" s="149"/>
      <c r="BMG120" s="149"/>
      <c r="BMH120" s="149"/>
      <c r="BMI120" s="149"/>
      <c r="BMJ120" s="149"/>
      <c r="BMK120" s="149"/>
      <c r="BML120" s="149"/>
      <c r="BMM120" s="149"/>
      <c r="BMN120" s="149"/>
      <c r="BMO120" s="149"/>
      <c r="BMP120" s="149"/>
      <c r="BMQ120" s="149"/>
      <c r="BMR120" s="149"/>
      <c r="BMS120" s="149"/>
      <c r="BMT120" s="149"/>
      <c r="BMU120" s="149"/>
      <c r="BMV120" s="149"/>
      <c r="BMW120" s="149"/>
      <c r="BMX120" s="149"/>
      <c r="BMY120" s="149"/>
      <c r="BMZ120" s="149"/>
      <c r="BNA120" s="149"/>
      <c r="BNB120" s="149"/>
      <c r="BNC120" s="149"/>
      <c r="BND120" s="149"/>
      <c r="BNE120" s="149"/>
      <c r="BNF120" s="149"/>
      <c r="BNG120" s="149"/>
      <c r="BNH120" s="149"/>
      <c r="BNI120" s="149"/>
      <c r="BNJ120" s="149"/>
      <c r="BNK120" s="149"/>
      <c r="BNL120" s="149"/>
      <c r="BNM120" s="149"/>
      <c r="BNN120" s="149"/>
      <c r="BNO120" s="149"/>
      <c r="BNP120" s="149"/>
      <c r="BNQ120" s="149"/>
      <c r="BNR120" s="149"/>
      <c r="BNS120" s="149"/>
      <c r="BNT120" s="149"/>
      <c r="BNU120" s="149"/>
      <c r="BNV120" s="149"/>
      <c r="BNW120" s="149"/>
      <c r="BNX120" s="149"/>
      <c r="BNY120" s="149"/>
      <c r="BNZ120" s="149"/>
      <c r="BOA120" s="149"/>
      <c r="BOB120" s="149"/>
      <c r="BOC120" s="149"/>
      <c r="BOD120" s="149"/>
      <c r="BOE120" s="149"/>
      <c r="BOF120" s="149"/>
      <c r="BOG120" s="149"/>
      <c r="BOH120" s="149"/>
      <c r="BOI120" s="149"/>
      <c r="BOJ120" s="149"/>
      <c r="BOK120" s="149"/>
      <c r="BOL120" s="149"/>
      <c r="BOM120" s="149"/>
      <c r="BON120" s="149"/>
      <c r="BOO120" s="149"/>
      <c r="BOP120" s="149"/>
      <c r="BOQ120" s="149"/>
      <c r="BOR120" s="149"/>
      <c r="BOS120" s="149"/>
      <c r="BOT120" s="149"/>
      <c r="BOU120" s="149"/>
      <c r="BOV120" s="149"/>
      <c r="BOW120" s="149"/>
      <c r="BOX120" s="149"/>
      <c r="BOY120" s="149"/>
      <c r="BOZ120" s="149"/>
      <c r="BPA120" s="149"/>
      <c r="BPB120" s="149"/>
      <c r="BPC120" s="149"/>
      <c r="BPD120" s="149"/>
      <c r="BPE120" s="149"/>
      <c r="BPF120" s="149"/>
      <c r="BPG120" s="149"/>
      <c r="BPH120" s="149"/>
      <c r="BPI120" s="149"/>
      <c r="BPJ120" s="149"/>
      <c r="BPK120" s="149"/>
      <c r="BPL120" s="149"/>
      <c r="BPM120" s="149"/>
      <c r="BPN120" s="149"/>
      <c r="BPO120" s="149"/>
      <c r="BPP120" s="149"/>
      <c r="BPQ120" s="149"/>
      <c r="BPR120" s="149"/>
      <c r="BPS120" s="149"/>
      <c r="BPT120" s="149"/>
      <c r="BPU120" s="149"/>
      <c r="BPV120" s="149"/>
      <c r="BPW120" s="149"/>
      <c r="BPX120" s="149"/>
      <c r="BPY120" s="149"/>
      <c r="BPZ120" s="149"/>
      <c r="BQA120" s="149"/>
      <c r="BQB120" s="149"/>
      <c r="BQC120" s="149"/>
      <c r="BQD120" s="149"/>
      <c r="BQE120" s="149"/>
      <c r="BQF120" s="149"/>
      <c r="BQG120" s="149"/>
      <c r="BQH120" s="149"/>
      <c r="BQI120" s="149"/>
      <c r="BQJ120" s="149"/>
      <c r="BQK120" s="149"/>
      <c r="BQL120" s="149"/>
      <c r="BQM120" s="149"/>
      <c r="BQN120" s="149"/>
      <c r="BQO120" s="149"/>
      <c r="BQP120" s="149"/>
      <c r="BQQ120" s="149"/>
      <c r="BQR120" s="149"/>
      <c r="BQS120" s="149"/>
      <c r="BQT120" s="149"/>
      <c r="BQU120" s="149"/>
      <c r="BQV120" s="149"/>
      <c r="BQW120" s="149"/>
      <c r="BQX120" s="149"/>
      <c r="BQY120" s="149"/>
      <c r="BQZ120" s="149"/>
      <c r="BRA120" s="149"/>
      <c r="BRB120" s="149"/>
      <c r="BRC120" s="149"/>
      <c r="BRD120" s="149"/>
      <c r="BRE120" s="149"/>
      <c r="BRF120" s="149"/>
      <c r="BRG120" s="149"/>
      <c r="BRH120" s="149"/>
      <c r="BRI120" s="149"/>
      <c r="BRJ120" s="149"/>
      <c r="BRK120" s="149"/>
      <c r="BRL120" s="149"/>
      <c r="BRM120" s="149"/>
      <c r="BRN120" s="149"/>
      <c r="BRO120" s="149"/>
      <c r="BRP120" s="149"/>
      <c r="BRQ120" s="149"/>
      <c r="BRR120" s="149"/>
      <c r="BRS120" s="149"/>
      <c r="BRT120" s="149"/>
      <c r="BRU120" s="149"/>
      <c r="BRV120" s="149"/>
      <c r="BRW120" s="149"/>
      <c r="BRX120" s="149"/>
      <c r="BRY120" s="149"/>
      <c r="BRZ120" s="149"/>
      <c r="BSA120" s="149"/>
      <c r="BSB120" s="149"/>
      <c r="BSC120" s="149"/>
      <c r="BSD120" s="149"/>
      <c r="BSE120" s="149"/>
      <c r="BSF120" s="149"/>
      <c r="BSG120" s="149"/>
      <c r="BSH120" s="149"/>
      <c r="BSI120" s="149"/>
      <c r="BSJ120" s="149"/>
      <c r="BSK120" s="149"/>
      <c r="BSL120" s="149"/>
      <c r="BSM120" s="149"/>
      <c r="BSN120" s="149"/>
      <c r="BSO120" s="149"/>
      <c r="BSP120" s="149"/>
      <c r="BSQ120" s="149"/>
      <c r="BSR120" s="149"/>
      <c r="BSS120" s="149"/>
      <c r="BST120" s="149"/>
      <c r="BSU120" s="149"/>
      <c r="BSV120" s="149"/>
      <c r="BSW120" s="149"/>
      <c r="BSX120" s="149"/>
      <c r="BSY120" s="149"/>
      <c r="BSZ120" s="149"/>
      <c r="BTA120" s="149"/>
      <c r="BTB120" s="149"/>
      <c r="BTC120" s="149"/>
      <c r="BTD120" s="149"/>
      <c r="BTE120" s="149"/>
      <c r="BTF120" s="149"/>
      <c r="BTG120" s="149"/>
      <c r="BTH120" s="149"/>
      <c r="BTI120" s="149"/>
      <c r="BTJ120" s="149"/>
      <c r="BTK120" s="149"/>
      <c r="BTL120" s="149"/>
      <c r="BTM120" s="149"/>
      <c r="BTN120" s="149"/>
      <c r="BTO120" s="149"/>
      <c r="BTP120" s="149"/>
      <c r="BTQ120" s="149"/>
      <c r="BTR120" s="149"/>
      <c r="BTS120" s="149"/>
      <c r="BTT120" s="149"/>
      <c r="BTU120" s="149"/>
      <c r="BTV120" s="149"/>
      <c r="BTW120" s="149"/>
      <c r="BTX120" s="149"/>
      <c r="BTY120" s="149"/>
      <c r="BTZ120" s="149"/>
      <c r="BUA120" s="149"/>
      <c r="BUB120" s="149"/>
      <c r="BUC120" s="149"/>
      <c r="BUD120" s="149"/>
      <c r="BUE120" s="149"/>
      <c r="BUF120" s="149"/>
      <c r="BUG120" s="149"/>
      <c r="BUH120" s="149"/>
      <c r="BUI120" s="149"/>
      <c r="BUJ120" s="149"/>
      <c r="BUK120" s="149"/>
      <c r="BUL120" s="149"/>
      <c r="BUM120" s="149"/>
      <c r="BUN120" s="149"/>
      <c r="BUO120" s="149"/>
      <c r="BUP120" s="149"/>
      <c r="BUQ120" s="149"/>
      <c r="BUR120" s="149"/>
      <c r="BUS120" s="149"/>
      <c r="BUT120" s="149"/>
      <c r="BUU120" s="149"/>
      <c r="BUV120" s="149"/>
      <c r="BUW120" s="149"/>
      <c r="BUX120" s="149"/>
      <c r="BUY120" s="149"/>
      <c r="BUZ120" s="149"/>
      <c r="BVA120" s="149"/>
      <c r="BVB120" s="149"/>
      <c r="BVC120" s="149"/>
      <c r="BVD120" s="149"/>
      <c r="BVE120" s="149"/>
      <c r="BVF120" s="149"/>
      <c r="BVG120" s="149"/>
      <c r="BVH120" s="149"/>
      <c r="BVI120" s="149"/>
      <c r="BVJ120" s="149"/>
      <c r="BVK120" s="149"/>
      <c r="BVL120" s="149"/>
      <c r="BVM120" s="149"/>
      <c r="BVN120" s="149"/>
      <c r="BVO120" s="149"/>
      <c r="BVP120" s="149"/>
      <c r="BVQ120" s="149"/>
      <c r="BVR120" s="149"/>
      <c r="BVS120" s="149"/>
      <c r="BVT120" s="149"/>
      <c r="BVU120" s="149"/>
      <c r="BVV120" s="149"/>
      <c r="BVW120" s="149"/>
      <c r="BVX120" s="149"/>
      <c r="BVY120" s="149"/>
      <c r="BVZ120" s="149"/>
      <c r="BWA120" s="149"/>
      <c r="BWB120" s="149"/>
      <c r="BWC120" s="149"/>
      <c r="BWD120" s="149"/>
      <c r="BWE120" s="149"/>
      <c r="BWF120" s="149"/>
      <c r="BWG120" s="149"/>
      <c r="BWH120" s="149"/>
      <c r="BWI120" s="149"/>
      <c r="BWJ120" s="149"/>
      <c r="BWK120" s="149"/>
      <c r="BWL120" s="149"/>
      <c r="BWM120" s="149"/>
      <c r="BWN120" s="149"/>
      <c r="BWO120" s="149"/>
      <c r="BWP120" s="149"/>
      <c r="BWQ120" s="149"/>
      <c r="BWR120" s="149"/>
      <c r="BWS120" s="149"/>
      <c r="BWT120" s="149"/>
      <c r="BWU120" s="149"/>
      <c r="BWV120" s="149"/>
      <c r="BWW120" s="149"/>
      <c r="BWX120" s="149"/>
      <c r="BWY120" s="149"/>
      <c r="BWZ120" s="149"/>
      <c r="BXA120" s="149"/>
      <c r="BXB120" s="149"/>
      <c r="BXC120" s="149"/>
      <c r="BXD120" s="149"/>
      <c r="BXE120" s="149"/>
      <c r="BXF120" s="149"/>
      <c r="BXG120" s="149"/>
      <c r="BXH120" s="149"/>
      <c r="BXI120" s="149"/>
      <c r="BXJ120" s="149"/>
      <c r="BXK120" s="149"/>
      <c r="BXL120" s="149"/>
      <c r="BXM120" s="149"/>
      <c r="BXN120" s="149"/>
      <c r="BXO120" s="149"/>
      <c r="BXP120" s="149"/>
      <c r="BXQ120" s="149"/>
      <c r="BXR120" s="149"/>
      <c r="BXS120" s="149"/>
      <c r="BXT120" s="149"/>
      <c r="BXU120" s="149"/>
      <c r="BXV120" s="149"/>
      <c r="BXW120" s="149"/>
      <c r="BXX120" s="149"/>
      <c r="BXY120" s="149"/>
      <c r="BXZ120" s="149"/>
      <c r="BYA120" s="149"/>
      <c r="BYB120" s="149"/>
      <c r="BYC120" s="149"/>
      <c r="BYD120" s="149"/>
      <c r="BYE120" s="149"/>
      <c r="BYF120" s="149"/>
      <c r="BYG120" s="149"/>
      <c r="BYH120" s="149"/>
      <c r="BYI120" s="149"/>
      <c r="BYJ120" s="149"/>
      <c r="BYK120" s="149"/>
      <c r="BYL120" s="149"/>
      <c r="BYM120" s="149"/>
      <c r="BYN120" s="149"/>
      <c r="BYO120" s="149"/>
      <c r="BYP120" s="149"/>
      <c r="BYQ120" s="149"/>
      <c r="BYR120" s="149"/>
      <c r="BYS120" s="149"/>
      <c r="BYT120" s="149"/>
      <c r="BYU120" s="149"/>
      <c r="BYV120" s="149"/>
      <c r="BYW120" s="149"/>
      <c r="BYX120" s="149"/>
      <c r="BYY120" s="149"/>
      <c r="BYZ120" s="149"/>
      <c r="BZA120" s="149"/>
      <c r="BZB120" s="149"/>
      <c r="BZC120" s="149"/>
      <c r="BZD120" s="149"/>
      <c r="BZE120" s="149"/>
      <c r="BZF120" s="149"/>
      <c r="BZG120" s="149"/>
      <c r="BZH120" s="149"/>
      <c r="BZI120" s="149"/>
      <c r="BZJ120" s="149"/>
      <c r="BZK120" s="149"/>
      <c r="BZL120" s="149"/>
      <c r="BZM120" s="149"/>
      <c r="BZN120" s="149"/>
      <c r="BZO120" s="149"/>
      <c r="BZP120" s="149"/>
      <c r="BZQ120" s="149"/>
      <c r="BZR120" s="149"/>
      <c r="BZS120" s="149"/>
      <c r="BZT120" s="149"/>
      <c r="BZU120" s="149"/>
      <c r="BZV120" s="149"/>
      <c r="BZW120" s="149"/>
      <c r="BZX120" s="149"/>
      <c r="BZY120" s="149"/>
      <c r="BZZ120" s="149"/>
      <c r="CAA120" s="149"/>
      <c r="CAB120" s="149"/>
      <c r="CAC120" s="149"/>
      <c r="CAD120" s="149"/>
      <c r="CAE120" s="149"/>
      <c r="CAF120" s="149"/>
      <c r="CAG120" s="149"/>
      <c r="CAH120" s="149"/>
      <c r="CAI120" s="149"/>
      <c r="CAJ120" s="149"/>
      <c r="CAK120" s="149"/>
      <c r="CAL120" s="149"/>
      <c r="CAM120" s="149"/>
      <c r="CAN120" s="149"/>
      <c r="CAO120" s="149"/>
      <c r="CAP120" s="149"/>
      <c r="CAQ120" s="149"/>
      <c r="CAR120" s="149"/>
      <c r="CAS120" s="149"/>
      <c r="CAT120" s="149"/>
      <c r="CAU120" s="149"/>
      <c r="CAV120" s="149"/>
      <c r="CAW120" s="149"/>
      <c r="CAX120" s="149"/>
      <c r="CAY120" s="149"/>
      <c r="CAZ120" s="149"/>
      <c r="CBA120" s="149"/>
      <c r="CBB120" s="149"/>
      <c r="CBC120" s="149"/>
      <c r="CBD120" s="149"/>
      <c r="CBE120" s="149"/>
      <c r="CBF120" s="149"/>
      <c r="CBG120" s="149"/>
      <c r="CBH120" s="149"/>
      <c r="CBI120" s="149"/>
      <c r="CBJ120" s="149"/>
      <c r="CBK120" s="149"/>
      <c r="CBL120" s="149"/>
      <c r="CBM120" s="149"/>
      <c r="CBN120" s="149"/>
      <c r="CBO120" s="149"/>
      <c r="CBP120" s="149"/>
      <c r="CBQ120" s="149"/>
      <c r="CBR120" s="149"/>
      <c r="CBS120" s="149"/>
      <c r="CBT120" s="149"/>
      <c r="CBU120" s="149"/>
      <c r="CBV120" s="149"/>
      <c r="CBW120" s="149"/>
      <c r="CBX120" s="149"/>
      <c r="CBY120" s="149"/>
      <c r="CBZ120" s="149"/>
      <c r="CCA120" s="149"/>
      <c r="CCB120" s="149"/>
      <c r="CCC120" s="149"/>
      <c r="CCD120" s="149"/>
      <c r="CCE120" s="149"/>
      <c r="CCF120" s="149"/>
      <c r="CCG120" s="149"/>
      <c r="CCH120" s="149"/>
      <c r="CCI120" s="149"/>
      <c r="CCJ120" s="149"/>
      <c r="CCK120" s="149"/>
      <c r="CCL120" s="149"/>
      <c r="CCM120" s="149"/>
      <c r="CCN120" s="149"/>
      <c r="CCO120" s="149"/>
      <c r="CCP120" s="149"/>
      <c r="CCQ120" s="149"/>
      <c r="CCR120" s="149"/>
      <c r="CCS120" s="149"/>
      <c r="CCT120" s="149"/>
      <c r="CCU120" s="149"/>
      <c r="CCV120" s="149"/>
      <c r="CCW120" s="149"/>
      <c r="CCX120" s="149"/>
      <c r="CCY120" s="149"/>
      <c r="CCZ120" s="149"/>
      <c r="CDA120" s="149"/>
      <c r="CDB120" s="149"/>
      <c r="CDC120" s="149"/>
      <c r="CDD120" s="149"/>
      <c r="CDE120" s="149"/>
      <c r="CDF120" s="149"/>
      <c r="CDG120" s="149"/>
      <c r="CDH120" s="149"/>
      <c r="CDI120" s="149"/>
      <c r="CDJ120" s="149"/>
      <c r="CDK120" s="149"/>
      <c r="CDL120" s="149"/>
      <c r="CDM120" s="149"/>
      <c r="CDN120" s="149"/>
      <c r="CDO120" s="149"/>
      <c r="CDP120" s="149"/>
      <c r="CDQ120" s="149"/>
      <c r="CDR120" s="149"/>
      <c r="CDS120" s="149"/>
      <c r="CDT120" s="149"/>
      <c r="CDU120" s="149"/>
      <c r="CDV120" s="149"/>
      <c r="CDW120" s="149"/>
      <c r="CDX120" s="149"/>
      <c r="CDY120" s="149"/>
      <c r="CDZ120" s="149"/>
      <c r="CEA120" s="149"/>
      <c r="CEB120" s="149"/>
      <c r="CEC120" s="149"/>
      <c r="CED120" s="149"/>
      <c r="CEE120" s="149"/>
      <c r="CEF120" s="149"/>
      <c r="CEG120" s="149"/>
      <c r="CEH120" s="149"/>
      <c r="CEI120" s="149"/>
      <c r="CEJ120" s="149"/>
      <c r="CEK120" s="149"/>
      <c r="CEL120" s="149"/>
      <c r="CEM120" s="149"/>
      <c r="CEN120" s="149"/>
      <c r="CEO120" s="149"/>
      <c r="CEP120" s="149"/>
      <c r="CEQ120" s="149"/>
      <c r="CER120" s="149"/>
      <c r="CES120" s="149"/>
      <c r="CET120" s="149"/>
      <c r="CEU120" s="149"/>
      <c r="CEV120" s="149"/>
      <c r="CEW120" s="149"/>
      <c r="CEX120" s="149"/>
      <c r="CEY120" s="149"/>
      <c r="CEZ120" s="149"/>
      <c r="CFA120" s="149"/>
      <c r="CFB120" s="149"/>
      <c r="CFC120" s="149"/>
      <c r="CFD120" s="149"/>
      <c r="CFE120" s="149"/>
      <c r="CFF120" s="149"/>
      <c r="CFG120" s="149"/>
      <c r="CFH120" s="149"/>
      <c r="CFI120" s="149"/>
      <c r="CFJ120" s="149"/>
      <c r="CFK120" s="149"/>
      <c r="CFL120" s="149"/>
      <c r="CFM120" s="149"/>
      <c r="CFN120" s="149"/>
      <c r="CFO120" s="149"/>
      <c r="CFP120" s="149"/>
      <c r="CFQ120" s="149"/>
      <c r="CFR120" s="149"/>
      <c r="CFS120" s="149"/>
      <c r="CFT120" s="149"/>
      <c r="CFU120" s="149"/>
      <c r="CFV120" s="149"/>
      <c r="CFW120" s="149"/>
      <c r="CFX120" s="149"/>
      <c r="CFY120" s="149"/>
      <c r="CFZ120" s="149"/>
      <c r="CGA120" s="149"/>
      <c r="CGB120" s="149"/>
      <c r="CGC120" s="149"/>
      <c r="CGD120" s="149"/>
      <c r="CGE120" s="149"/>
      <c r="CGF120" s="149"/>
      <c r="CGG120" s="149"/>
      <c r="CGH120" s="149"/>
      <c r="CGI120" s="149"/>
      <c r="CGJ120" s="149"/>
      <c r="CGK120" s="149"/>
      <c r="CGL120" s="149"/>
      <c r="CGM120" s="149"/>
      <c r="CGN120" s="149"/>
      <c r="CGO120" s="149"/>
      <c r="CGP120" s="149"/>
      <c r="CGQ120" s="149"/>
      <c r="CGR120" s="149"/>
      <c r="CGS120" s="149"/>
      <c r="CGT120" s="149"/>
      <c r="CGU120" s="149"/>
      <c r="CGV120" s="149"/>
      <c r="CGW120" s="149"/>
      <c r="CGX120" s="149"/>
      <c r="CGY120" s="149"/>
      <c r="CGZ120" s="149"/>
      <c r="CHA120" s="149"/>
      <c r="CHB120" s="149"/>
      <c r="CHC120" s="149"/>
      <c r="CHD120" s="149"/>
      <c r="CHE120" s="149"/>
      <c r="CHF120" s="149"/>
      <c r="CHG120" s="149"/>
      <c r="CHH120" s="149"/>
      <c r="CHI120" s="149"/>
      <c r="CHJ120" s="149"/>
      <c r="CHK120" s="149"/>
      <c r="CHL120" s="149"/>
      <c r="CHM120" s="149"/>
      <c r="CHN120" s="149"/>
      <c r="CHO120" s="149"/>
      <c r="CHP120" s="149"/>
      <c r="CHQ120" s="149"/>
      <c r="CHR120" s="149"/>
      <c r="CHS120" s="149"/>
      <c r="CHT120" s="149"/>
      <c r="CHU120" s="149"/>
      <c r="CHV120" s="149"/>
      <c r="CHW120" s="149"/>
      <c r="CHX120" s="149"/>
      <c r="CHY120" s="149"/>
      <c r="CHZ120" s="149"/>
      <c r="CIA120" s="149"/>
      <c r="CIB120" s="149"/>
      <c r="CIC120" s="149"/>
      <c r="CID120" s="149"/>
      <c r="CIE120" s="149"/>
      <c r="CIF120" s="149"/>
      <c r="CIG120" s="149"/>
      <c r="CIH120" s="149"/>
      <c r="CII120" s="149"/>
      <c r="CIJ120" s="149"/>
      <c r="CIK120" s="149"/>
      <c r="CIL120" s="149"/>
      <c r="CIM120" s="149"/>
      <c r="CIN120" s="149"/>
      <c r="CIO120" s="149"/>
      <c r="CIP120" s="149"/>
      <c r="CIQ120" s="149"/>
      <c r="CIR120" s="149"/>
      <c r="CIS120" s="149"/>
      <c r="CIT120" s="149"/>
      <c r="CIU120" s="149"/>
      <c r="CIV120" s="149"/>
      <c r="CIW120" s="149"/>
      <c r="CIX120" s="149"/>
      <c r="CIY120" s="149"/>
      <c r="CIZ120" s="149"/>
      <c r="CJA120" s="149"/>
      <c r="CJB120" s="149"/>
      <c r="CJC120" s="149"/>
      <c r="CJD120" s="149"/>
      <c r="CJE120" s="149"/>
      <c r="CJF120" s="149"/>
      <c r="CJG120" s="149"/>
      <c r="CJH120" s="149"/>
      <c r="CJI120" s="149"/>
      <c r="CJJ120" s="149"/>
      <c r="CJK120" s="149"/>
      <c r="CJL120" s="149"/>
      <c r="CJM120" s="149"/>
      <c r="CJN120" s="149"/>
      <c r="CJO120" s="149"/>
      <c r="CJP120" s="149"/>
      <c r="CJQ120" s="149"/>
      <c r="CJR120" s="149"/>
      <c r="CJS120" s="149"/>
      <c r="CJT120" s="149"/>
      <c r="CJU120" s="149"/>
      <c r="CJV120" s="149"/>
      <c r="CJW120" s="149"/>
      <c r="CJX120" s="149"/>
      <c r="CJY120" s="149"/>
      <c r="CJZ120" s="149"/>
      <c r="CKA120" s="149"/>
      <c r="CKB120" s="149"/>
      <c r="CKC120" s="149"/>
      <c r="CKD120" s="149"/>
      <c r="CKE120" s="149"/>
      <c r="CKF120" s="149"/>
      <c r="CKG120" s="149"/>
      <c r="CKH120" s="149"/>
      <c r="CKI120" s="149"/>
      <c r="CKJ120" s="149"/>
      <c r="CKK120" s="149"/>
      <c r="CKL120" s="149"/>
      <c r="CKM120" s="149"/>
      <c r="CKN120" s="149"/>
      <c r="CKO120" s="149"/>
      <c r="CKP120" s="149"/>
      <c r="CKQ120" s="149"/>
      <c r="CKR120" s="149"/>
      <c r="CKS120" s="149"/>
      <c r="CKT120" s="149"/>
      <c r="CKU120" s="149"/>
      <c r="CKV120" s="149"/>
      <c r="CKW120" s="149"/>
      <c r="CKX120" s="149"/>
      <c r="CKY120" s="149"/>
      <c r="CKZ120" s="149"/>
      <c r="CLA120" s="149"/>
      <c r="CLB120" s="149"/>
      <c r="CLC120" s="149"/>
      <c r="CLD120" s="149"/>
      <c r="CLE120" s="149"/>
      <c r="CLF120" s="149"/>
      <c r="CLG120" s="149"/>
      <c r="CLH120" s="149"/>
      <c r="CLI120" s="149"/>
      <c r="CLJ120" s="149"/>
      <c r="CLK120" s="149"/>
      <c r="CLL120" s="149"/>
      <c r="CLM120" s="149"/>
      <c r="CLN120" s="149"/>
      <c r="CLO120" s="149"/>
      <c r="CLP120" s="149"/>
      <c r="CLQ120" s="149"/>
      <c r="CLR120" s="149"/>
      <c r="CLS120" s="149"/>
      <c r="CLT120" s="149"/>
      <c r="CLU120" s="149"/>
      <c r="CLV120" s="149"/>
      <c r="CLW120" s="149"/>
      <c r="CLX120" s="149"/>
      <c r="CLY120" s="149"/>
      <c r="CLZ120" s="149"/>
      <c r="CMA120" s="149"/>
      <c r="CMB120" s="149"/>
      <c r="CMC120" s="149"/>
      <c r="CMD120" s="149"/>
      <c r="CME120" s="149"/>
      <c r="CMF120" s="149"/>
      <c r="CMG120" s="149"/>
      <c r="CMH120" s="149"/>
      <c r="CMI120" s="149"/>
      <c r="CMJ120" s="149"/>
      <c r="CMK120" s="149"/>
      <c r="CML120" s="149"/>
      <c r="CMM120" s="149"/>
      <c r="CMN120" s="149"/>
      <c r="CMO120" s="149"/>
      <c r="CMP120" s="149"/>
      <c r="CMQ120" s="149"/>
      <c r="CMR120" s="149"/>
      <c r="CMS120" s="149"/>
      <c r="CMT120" s="149"/>
      <c r="CMU120" s="149"/>
      <c r="CMV120" s="149"/>
      <c r="CMW120" s="149"/>
      <c r="CMX120" s="149"/>
      <c r="CMY120" s="149"/>
      <c r="CMZ120" s="149"/>
      <c r="CNA120" s="149"/>
      <c r="CNB120" s="149"/>
      <c r="CNC120" s="149"/>
      <c r="CND120" s="149"/>
      <c r="CNE120" s="149"/>
      <c r="CNF120" s="149"/>
      <c r="CNG120" s="149"/>
      <c r="CNH120" s="149"/>
      <c r="CNI120" s="149"/>
      <c r="CNJ120" s="149"/>
      <c r="CNK120" s="149"/>
      <c r="CNL120" s="149"/>
      <c r="CNM120" s="149"/>
      <c r="CNN120" s="149"/>
      <c r="CNO120" s="149"/>
      <c r="CNP120" s="149"/>
      <c r="CNQ120" s="149"/>
      <c r="CNR120" s="149"/>
      <c r="CNS120" s="149"/>
      <c r="CNT120" s="149"/>
      <c r="CNU120" s="149"/>
      <c r="CNV120" s="149"/>
      <c r="CNW120" s="149"/>
      <c r="CNX120" s="149"/>
      <c r="CNY120" s="149"/>
      <c r="CNZ120" s="149"/>
      <c r="COA120" s="149"/>
      <c r="COB120" s="149"/>
      <c r="COC120" s="149"/>
      <c r="COD120" s="149"/>
      <c r="COE120" s="149"/>
      <c r="COF120" s="149"/>
      <c r="COG120" s="149"/>
      <c r="COH120" s="149"/>
      <c r="COI120" s="149"/>
      <c r="COJ120" s="149"/>
      <c r="COK120" s="149"/>
      <c r="COL120" s="149"/>
      <c r="COM120" s="149"/>
      <c r="CON120" s="149"/>
      <c r="COO120" s="149"/>
      <c r="COP120" s="149"/>
      <c r="COQ120" s="149"/>
      <c r="COR120" s="149"/>
      <c r="COS120" s="149"/>
      <c r="COT120" s="149"/>
      <c r="COU120" s="149"/>
      <c r="COV120" s="149"/>
      <c r="COW120" s="149"/>
      <c r="COX120" s="149"/>
      <c r="COY120" s="149"/>
      <c r="COZ120" s="149"/>
      <c r="CPA120" s="149"/>
      <c r="CPB120" s="149"/>
      <c r="CPC120" s="149"/>
      <c r="CPD120" s="149"/>
      <c r="CPE120" s="149"/>
      <c r="CPF120" s="149"/>
      <c r="CPG120" s="149"/>
      <c r="CPH120" s="149"/>
      <c r="CPI120" s="149"/>
      <c r="CPJ120" s="149"/>
      <c r="CPK120" s="149"/>
      <c r="CPL120" s="149"/>
      <c r="CPM120" s="149"/>
      <c r="CPN120" s="149"/>
      <c r="CPO120" s="149"/>
      <c r="CPP120" s="149"/>
      <c r="CPQ120" s="149"/>
      <c r="CPR120" s="149"/>
      <c r="CPS120" s="149"/>
      <c r="CPT120" s="149"/>
      <c r="CPU120" s="149"/>
      <c r="CPV120" s="149"/>
      <c r="CPW120" s="149"/>
      <c r="CPX120" s="149"/>
      <c r="CPY120" s="149"/>
      <c r="CPZ120" s="149"/>
      <c r="CQA120" s="149"/>
      <c r="CQB120" s="149"/>
      <c r="CQC120" s="149"/>
      <c r="CQD120" s="149"/>
      <c r="CQE120" s="149"/>
      <c r="CQF120" s="149"/>
      <c r="CQG120" s="149"/>
      <c r="CQH120" s="149"/>
      <c r="CQI120" s="149"/>
      <c r="CQJ120" s="149"/>
      <c r="CQK120" s="149"/>
      <c r="CQL120" s="149"/>
      <c r="CQM120" s="149"/>
      <c r="CQN120" s="149"/>
      <c r="CQO120" s="149"/>
      <c r="CQP120" s="149"/>
      <c r="CQQ120" s="149"/>
      <c r="CQR120" s="149"/>
      <c r="CQS120" s="149"/>
      <c r="CQT120" s="149"/>
      <c r="CQU120" s="149"/>
      <c r="CQV120" s="149"/>
      <c r="CQW120" s="149"/>
      <c r="CQX120" s="149"/>
      <c r="CQY120" s="149"/>
      <c r="CQZ120" s="149"/>
      <c r="CRA120" s="149"/>
      <c r="CRB120" s="149"/>
      <c r="CRC120" s="149"/>
      <c r="CRD120" s="149"/>
      <c r="CRE120" s="149"/>
      <c r="CRF120" s="149"/>
      <c r="CRG120" s="149"/>
      <c r="CRH120" s="149"/>
      <c r="CRI120" s="149"/>
      <c r="CRJ120" s="149"/>
      <c r="CRK120" s="149"/>
      <c r="CRL120" s="149"/>
      <c r="CRM120" s="149"/>
      <c r="CRN120" s="149"/>
      <c r="CRO120" s="149"/>
      <c r="CRP120" s="149"/>
      <c r="CRQ120" s="149"/>
      <c r="CRR120" s="149"/>
      <c r="CRS120" s="149"/>
      <c r="CRT120" s="149"/>
      <c r="CRU120" s="149"/>
      <c r="CRV120" s="149"/>
      <c r="CRW120" s="149"/>
      <c r="CRX120" s="149"/>
      <c r="CRY120" s="149"/>
      <c r="CRZ120" s="149"/>
      <c r="CSA120" s="149"/>
      <c r="CSB120" s="149"/>
      <c r="CSC120" s="149"/>
      <c r="CSD120" s="149"/>
      <c r="CSE120" s="149"/>
      <c r="CSF120" s="149"/>
      <c r="CSG120" s="149"/>
      <c r="CSH120" s="149"/>
      <c r="CSI120" s="149"/>
      <c r="CSJ120" s="149"/>
      <c r="CSK120" s="149"/>
      <c r="CSL120" s="149"/>
      <c r="CSM120" s="149"/>
      <c r="CSN120" s="149"/>
      <c r="CSO120" s="149"/>
      <c r="CSP120" s="149"/>
      <c r="CSQ120" s="149"/>
      <c r="CSR120" s="149"/>
      <c r="CSS120" s="149"/>
      <c r="CST120" s="149"/>
      <c r="CSU120" s="149"/>
      <c r="CSV120" s="149"/>
      <c r="CSW120" s="149"/>
      <c r="CSX120" s="149"/>
      <c r="CSY120" s="149"/>
      <c r="CSZ120" s="149"/>
      <c r="CTA120" s="149"/>
      <c r="CTB120" s="149"/>
      <c r="CTC120" s="149"/>
      <c r="CTD120" s="149"/>
      <c r="CTE120" s="149"/>
      <c r="CTF120" s="149"/>
      <c r="CTG120" s="149"/>
      <c r="CTH120" s="149"/>
      <c r="CTI120" s="149"/>
      <c r="CTJ120" s="149"/>
      <c r="CTK120" s="149"/>
      <c r="CTL120" s="149"/>
      <c r="CTM120" s="149"/>
      <c r="CTN120" s="149"/>
      <c r="CTO120" s="149"/>
      <c r="CTP120" s="149"/>
      <c r="CTQ120" s="149"/>
      <c r="CTR120" s="149"/>
      <c r="CTS120" s="149"/>
      <c r="CTT120" s="149"/>
      <c r="CTU120" s="149"/>
      <c r="CTV120" s="149"/>
      <c r="CTW120" s="149"/>
      <c r="CTX120" s="149"/>
      <c r="CTY120" s="149"/>
      <c r="CTZ120" s="149"/>
      <c r="CUA120" s="149"/>
      <c r="CUB120" s="149"/>
      <c r="CUC120" s="149"/>
      <c r="CUD120" s="149"/>
      <c r="CUE120" s="149"/>
      <c r="CUF120" s="149"/>
      <c r="CUG120" s="149"/>
      <c r="CUH120" s="149"/>
      <c r="CUI120" s="149"/>
      <c r="CUJ120" s="149"/>
      <c r="CUK120" s="149"/>
      <c r="CUL120" s="149"/>
      <c r="CUM120" s="149"/>
      <c r="CUN120" s="149"/>
      <c r="CUO120" s="149"/>
      <c r="CUP120" s="149"/>
      <c r="CUQ120" s="149"/>
      <c r="CUR120" s="149"/>
      <c r="CUS120" s="149"/>
      <c r="CUT120" s="149"/>
      <c r="CUU120" s="149"/>
      <c r="CUV120" s="149"/>
      <c r="CUW120" s="149"/>
      <c r="CUX120" s="149"/>
      <c r="CUY120" s="149"/>
      <c r="CUZ120" s="149"/>
      <c r="CVA120" s="149"/>
      <c r="CVB120" s="149"/>
      <c r="CVC120" s="149"/>
      <c r="CVD120" s="149"/>
      <c r="CVE120" s="149"/>
      <c r="CVF120" s="149"/>
      <c r="CVG120" s="149"/>
      <c r="CVH120" s="149"/>
      <c r="CVI120" s="149"/>
      <c r="CVJ120" s="149"/>
      <c r="CVK120" s="149"/>
      <c r="CVL120" s="149"/>
      <c r="CVM120" s="149"/>
      <c r="CVN120" s="149"/>
      <c r="CVO120" s="149"/>
      <c r="CVP120" s="149"/>
      <c r="CVQ120" s="149"/>
      <c r="CVR120" s="149"/>
      <c r="CVS120" s="149"/>
      <c r="CVT120" s="149"/>
      <c r="CVU120" s="149"/>
      <c r="CVV120" s="149"/>
      <c r="CVW120" s="149"/>
      <c r="CVX120" s="149"/>
      <c r="CVY120" s="149"/>
      <c r="CVZ120" s="149"/>
      <c r="CWA120" s="149"/>
      <c r="CWB120" s="149"/>
      <c r="CWC120" s="149"/>
      <c r="CWD120" s="149"/>
      <c r="CWE120" s="149"/>
      <c r="CWF120" s="149"/>
      <c r="CWG120" s="149"/>
      <c r="CWH120" s="149"/>
      <c r="CWI120" s="149"/>
      <c r="CWJ120" s="149"/>
      <c r="CWK120" s="149"/>
      <c r="CWL120" s="149"/>
      <c r="CWM120" s="149"/>
      <c r="CWN120" s="149"/>
      <c r="CWO120" s="149"/>
      <c r="CWP120" s="149"/>
      <c r="CWQ120" s="149"/>
      <c r="CWR120" s="149"/>
      <c r="CWS120" s="149"/>
      <c r="CWT120" s="149"/>
      <c r="CWU120" s="149"/>
      <c r="CWV120" s="149"/>
      <c r="CWW120" s="149"/>
      <c r="CWX120" s="149"/>
      <c r="CWY120" s="149"/>
      <c r="CWZ120" s="149"/>
      <c r="CXA120" s="149"/>
      <c r="CXB120" s="149"/>
      <c r="CXC120" s="149"/>
      <c r="CXD120" s="149"/>
      <c r="CXE120" s="149"/>
      <c r="CXF120" s="149"/>
      <c r="CXG120" s="149"/>
      <c r="CXH120" s="149"/>
      <c r="CXI120" s="149"/>
      <c r="CXJ120" s="149"/>
      <c r="CXK120" s="149"/>
      <c r="CXL120" s="149"/>
      <c r="CXM120" s="149"/>
      <c r="CXN120" s="149"/>
      <c r="CXO120" s="149"/>
      <c r="CXP120" s="149"/>
      <c r="CXQ120" s="149"/>
      <c r="CXR120" s="149"/>
      <c r="CXS120" s="149"/>
      <c r="CXT120" s="149"/>
      <c r="CXU120" s="149"/>
      <c r="CXV120" s="149"/>
      <c r="CXW120" s="149"/>
      <c r="CXX120" s="149"/>
      <c r="CXY120" s="149"/>
      <c r="CXZ120" s="149"/>
      <c r="CYA120" s="149"/>
      <c r="CYB120" s="149"/>
      <c r="CYC120" s="149"/>
      <c r="CYD120" s="149"/>
      <c r="CYE120" s="149"/>
      <c r="CYF120" s="149"/>
      <c r="CYG120" s="149"/>
      <c r="CYH120" s="149"/>
      <c r="CYI120" s="149"/>
      <c r="CYJ120" s="149"/>
      <c r="CYK120" s="149"/>
      <c r="CYL120" s="149"/>
      <c r="CYM120" s="149"/>
      <c r="CYN120" s="149"/>
      <c r="CYO120" s="149"/>
      <c r="CYP120" s="149"/>
      <c r="CYQ120" s="149"/>
      <c r="CYR120" s="149"/>
      <c r="CYS120" s="149"/>
      <c r="CYT120" s="149"/>
      <c r="CYU120" s="149"/>
      <c r="CYV120" s="149"/>
      <c r="CYW120" s="149"/>
      <c r="CYX120" s="149"/>
      <c r="CYY120" s="149"/>
      <c r="CYZ120" s="149"/>
      <c r="CZA120" s="149"/>
      <c r="CZB120" s="149"/>
      <c r="CZC120" s="149"/>
      <c r="CZD120" s="149"/>
      <c r="CZE120" s="149"/>
      <c r="CZF120" s="149"/>
      <c r="CZG120" s="149"/>
      <c r="CZH120" s="149"/>
      <c r="CZI120" s="149"/>
      <c r="CZJ120" s="149"/>
      <c r="CZK120" s="149"/>
      <c r="CZL120" s="149"/>
      <c r="CZM120" s="149"/>
      <c r="CZN120" s="149"/>
      <c r="CZO120" s="149"/>
      <c r="CZP120" s="149"/>
      <c r="CZQ120" s="149"/>
      <c r="CZR120" s="149"/>
      <c r="CZS120" s="149"/>
      <c r="CZT120" s="149"/>
      <c r="CZU120" s="149"/>
      <c r="CZV120" s="149"/>
      <c r="CZW120" s="149"/>
      <c r="CZX120" s="149"/>
      <c r="CZY120" s="149"/>
      <c r="CZZ120" s="149"/>
      <c r="DAA120" s="149"/>
      <c r="DAB120" s="149"/>
      <c r="DAC120" s="149"/>
      <c r="DAD120" s="149"/>
      <c r="DAE120" s="149"/>
      <c r="DAF120" s="149"/>
      <c r="DAG120" s="149"/>
      <c r="DAH120" s="149"/>
      <c r="DAI120" s="149"/>
      <c r="DAJ120" s="149"/>
      <c r="DAK120" s="149"/>
      <c r="DAL120" s="149"/>
      <c r="DAM120" s="149"/>
      <c r="DAN120" s="149"/>
      <c r="DAO120" s="149"/>
      <c r="DAP120" s="149"/>
      <c r="DAQ120" s="149"/>
      <c r="DAR120" s="149"/>
      <c r="DAS120" s="149"/>
      <c r="DAT120" s="149"/>
      <c r="DAU120" s="149"/>
      <c r="DAV120" s="149"/>
      <c r="DAW120" s="149"/>
      <c r="DAX120" s="149"/>
      <c r="DAY120" s="149"/>
      <c r="DAZ120" s="149"/>
      <c r="DBA120" s="149"/>
      <c r="DBB120" s="149"/>
      <c r="DBC120" s="149"/>
      <c r="DBD120" s="149"/>
      <c r="DBE120" s="149"/>
      <c r="DBF120" s="149"/>
      <c r="DBG120" s="149"/>
      <c r="DBH120" s="149"/>
      <c r="DBI120" s="149"/>
      <c r="DBJ120" s="149"/>
      <c r="DBK120" s="149"/>
      <c r="DBL120" s="149"/>
      <c r="DBM120" s="149"/>
      <c r="DBN120" s="149"/>
      <c r="DBO120" s="149"/>
      <c r="DBP120" s="149"/>
      <c r="DBQ120" s="149"/>
      <c r="DBR120" s="149"/>
      <c r="DBS120" s="149"/>
      <c r="DBT120" s="149"/>
      <c r="DBU120" s="149"/>
      <c r="DBV120" s="149"/>
      <c r="DBW120" s="149"/>
      <c r="DBX120" s="149"/>
      <c r="DBY120" s="149"/>
      <c r="DBZ120" s="149"/>
      <c r="DCA120" s="149"/>
      <c r="DCB120" s="149"/>
      <c r="DCC120" s="149"/>
      <c r="DCD120" s="149"/>
      <c r="DCE120" s="149"/>
      <c r="DCF120" s="149"/>
      <c r="DCG120" s="149"/>
      <c r="DCH120" s="149"/>
      <c r="DCI120" s="149"/>
      <c r="DCJ120" s="149"/>
      <c r="DCK120" s="149"/>
      <c r="DCL120" s="149"/>
      <c r="DCM120" s="149"/>
      <c r="DCN120" s="149"/>
      <c r="DCO120" s="149"/>
      <c r="DCP120" s="149"/>
      <c r="DCQ120" s="149"/>
      <c r="DCR120" s="149"/>
      <c r="DCS120" s="149"/>
      <c r="DCT120" s="149"/>
      <c r="DCU120" s="149"/>
      <c r="DCV120" s="149"/>
      <c r="DCW120" s="149"/>
      <c r="DCX120" s="149"/>
      <c r="DCY120" s="149"/>
      <c r="DCZ120" s="149"/>
      <c r="DDA120" s="149"/>
      <c r="DDB120" s="149"/>
      <c r="DDC120" s="149"/>
      <c r="DDD120" s="149"/>
      <c r="DDE120" s="149"/>
      <c r="DDF120" s="149"/>
      <c r="DDG120" s="149"/>
      <c r="DDH120" s="149"/>
      <c r="DDI120" s="149"/>
      <c r="DDJ120" s="149"/>
      <c r="DDK120" s="149"/>
      <c r="DDL120" s="149"/>
      <c r="DDM120" s="149"/>
      <c r="DDN120" s="149"/>
      <c r="DDO120" s="149"/>
      <c r="DDP120" s="149"/>
      <c r="DDQ120" s="149"/>
      <c r="DDR120" s="149"/>
      <c r="DDS120" s="149"/>
      <c r="DDT120" s="149"/>
      <c r="DDU120" s="149"/>
      <c r="DDV120" s="149"/>
      <c r="DDW120" s="149"/>
      <c r="DDX120" s="149"/>
      <c r="DDY120" s="149"/>
      <c r="DDZ120" s="149"/>
      <c r="DEA120" s="149"/>
      <c r="DEB120" s="149"/>
      <c r="DEC120" s="149"/>
      <c r="DED120" s="149"/>
      <c r="DEE120" s="149"/>
      <c r="DEF120" s="149"/>
      <c r="DEG120" s="149"/>
      <c r="DEH120" s="149"/>
      <c r="DEI120" s="149"/>
      <c r="DEJ120" s="149"/>
      <c r="DEK120" s="149"/>
      <c r="DEL120" s="149"/>
      <c r="DEM120" s="149"/>
      <c r="DEN120" s="149"/>
      <c r="DEO120" s="149"/>
      <c r="DEP120" s="149"/>
      <c r="DEQ120" s="149"/>
      <c r="DER120" s="149"/>
      <c r="DES120" s="149"/>
      <c r="DET120" s="149"/>
      <c r="DEU120" s="149"/>
      <c r="DEV120" s="149"/>
      <c r="DEW120" s="149"/>
      <c r="DEX120" s="149"/>
      <c r="DEY120" s="149"/>
      <c r="DEZ120" s="149"/>
      <c r="DFA120" s="149"/>
      <c r="DFB120" s="149"/>
      <c r="DFC120" s="149"/>
      <c r="DFD120" s="149"/>
      <c r="DFE120" s="149"/>
      <c r="DFF120" s="149"/>
      <c r="DFG120" s="149"/>
      <c r="DFH120" s="149"/>
      <c r="DFI120" s="149"/>
      <c r="DFJ120" s="149"/>
      <c r="DFK120" s="149"/>
      <c r="DFL120" s="149"/>
      <c r="DFM120" s="149"/>
      <c r="DFN120" s="149"/>
      <c r="DFO120" s="149"/>
      <c r="DFP120" s="149"/>
      <c r="DFQ120" s="149"/>
      <c r="DFR120" s="149"/>
      <c r="DFS120" s="149"/>
      <c r="DFT120" s="149"/>
      <c r="DFU120" s="149"/>
      <c r="DFV120" s="149"/>
      <c r="DFW120" s="149"/>
      <c r="DFX120" s="149"/>
      <c r="DFY120" s="149"/>
      <c r="DFZ120" s="149"/>
      <c r="DGA120" s="149"/>
      <c r="DGB120" s="149"/>
      <c r="DGC120" s="149"/>
      <c r="DGD120" s="149"/>
      <c r="DGE120" s="149"/>
      <c r="DGF120" s="149"/>
      <c r="DGG120" s="149"/>
      <c r="DGH120" s="149"/>
      <c r="DGI120" s="149"/>
      <c r="DGJ120" s="149"/>
      <c r="DGK120" s="149"/>
      <c r="DGL120" s="149"/>
      <c r="DGM120" s="149"/>
      <c r="DGN120" s="149"/>
      <c r="DGO120" s="149"/>
      <c r="DGP120" s="149"/>
      <c r="DGQ120" s="149"/>
      <c r="DGR120" s="149"/>
      <c r="DGS120" s="149"/>
      <c r="DGT120" s="149"/>
      <c r="DGU120" s="149"/>
      <c r="DGV120" s="149"/>
      <c r="DGW120" s="149"/>
      <c r="DGX120" s="149"/>
      <c r="DGY120" s="149"/>
      <c r="DGZ120" s="149"/>
      <c r="DHA120" s="149"/>
      <c r="DHB120" s="149"/>
      <c r="DHC120" s="149"/>
      <c r="DHD120" s="149"/>
      <c r="DHE120" s="149"/>
      <c r="DHF120" s="149"/>
      <c r="DHG120" s="149"/>
      <c r="DHH120" s="149"/>
      <c r="DHI120" s="149"/>
      <c r="DHJ120" s="149"/>
      <c r="DHK120" s="149"/>
      <c r="DHL120" s="149"/>
      <c r="DHM120" s="149"/>
      <c r="DHN120" s="149"/>
      <c r="DHO120" s="149"/>
      <c r="DHP120" s="149"/>
      <c r="DHQ120" s="149"/>
      <c r="DHR120" s="149"/>
      <c r="DHS120" s="149"/>
      <c r="DHT120" s="149"/>
      <c r="DHU120" s="149"/>
      <c r="DHV120" s="149"/>
      <c r="DHW120" s="149"/>
      <c r="DHX120" s="149"/>
      <c r="DHY120" s="149"/>
      <c r="DHZ120" s="149"/>
      <c r="DIA120" s="149"/>
      <c r="DIB120" s="149"/>
      <c r="DIC120" s="149"/>
      <c r="DID120" s="149"/>
      <c r="DIE120" s="149"/>
      <c r="DIF120" s="149"/>
      <c r="DIG120" s="149"/>
      <c r="DIH120" s="149"/>
      <c r="DII120" s="149"/>
      <c r="DIJ120" s="149"/>
      <c r="DIK120" s="149"/>
      <c r="DIL120" s="149"/>
      <c r="DIM120" s="149"/>
      <c r="DIN120" s="149"/>
      <c r="DIO120" s="149"/>
      <c r="DIP120" s="149"/>
      <c r="DIQ120" s="149"/>
      <c r="DIR120" s="149"/>
      <c r="DIS120" s="149"/>
      <c r="DIT120" s="149"/>
      <c r="DIU120" s="149"/>
      <c r="DIV120" s="149"/>
      <c r="DIW120" s="149"/>
      <c r="DIX120" s="149"/>
      <c r="DIY120" s="149"/>
      <c r="DIZ120" s="149"/>
      <c r="DJA120" s="149"/>
      <c r="DJB120" s="149"/>
      <c r="DJC120" s="149"/>
      <c r="DJD120" s="149"/>
      <c r="DJE120" s="149"/>
      <c r="DJF120" s="149"/>
      <c r="DJG120" s="149"/>
      <c r="DJH120" s="149"/>
      <c r="DJI120" s="149"/>
      <c r="DJJ120" s="149"/>
      <c r="DJK120" s="149"/>
      <c r="DJL120" s="149"/>
      <c r="DJM120" s="149"/>
      <c r="DJN120" s="149"/>
      <c r="DJO120" s="149"/>
      <c r="DJP120" s="149"/>
      <c r="DJQ120" s="149"/>
      <c r="DJR120" s="149"/>
      <c r="DJS120" s="149"/>
      <c r="DJT120" s="149"/>
      <c r="DJU120" s="149"/>
      <c r="DJV120" s="149"/>
      <c r="DJW120" s="149"/>
      <c r="DJX120" s="149"/>
      <c r="DJY120" s="149"/>
      <c r="DJZ120" s="149"/>
      <c r="DKA120" s="149"/>
      <c r="DKB120" s="149"/>
      <c r="DKC120" s="149"/>
      <c r="DKD120" s="149"/>
      <c r="DKE120" s="149"/>
      <c r="DKF120" s="149"/>
      <c r="DKG120" s="149"/>
      <c r="DKH120" s="149"/>
      <c r="DKI120" s="149"/>
      <c r="DKJ120" s="149"/>
      <c r="DKK120" s="149"/>
      <c r="DKL120" s="149"/>
      <c r="DKM120" s="149"/>
      <c r="DKN120" s="149"/>
      <c r="DKO120" s="149"/>
      <c r="DKP120" s="149"/>
      <c r="DKQ120" s="149"/>
      <c r="DKR120" s="149"/>
      <c r="DKS120" s="149"/>
      <c r="DKT120" s="149"/>
      <c r="DKU120" s="149"/>
      <c r="DKV120" s="149"/>
      <c r="DKW120" s="149"/>
      <c r="DKX120" s="149"/>
      <c r="DKY120" s="149"/>
      <c r="DKZ120" s="149"/>
      <c r="DLA120" s="149"/>
      <c r="DLB120" s="149"/>
      <c r="DLC120" s="149"/>
      <c r="DLD120" s="149"/>
      <c r="DLE120" s="149"/>
      <c r="DLF120" s="149"/>
      <c r="DLG120" s="149"/>
      <c r="DLH120" s="149"/>
      <c r="DLI120" s="149"/>
      <c r="DLJ120" s="149"/>
      <c r="DLK120" s="149"/>
      <c r="DLL120" s="149"/>
      <c r="DLM120" s="149"/>
      <c r="DLN120" s="149"/>
      <c r="DLO120" s="149"/>
      <c r="DLP120" s="149"/>
      <c r="DLQ120" s="149"/>
      <c r="DLR120" s="149"/>
      <c r="DLS120" s="149"/>
      <c r="DLT120" s="149"/>
      <c r="DLU120" s="149"/>
      <c r="DLV120" s="149"/>
      <c r="DLW120" s="149"/>
      <c r="DLX120" s="149"/>
      <c r="DLY120" s="149"/>
      <c r="DLZ120" s="149"/>
      <c r="DMA120" s="149"/>
      <c r="DMB120" s="149"/>
      <c r="DMC120" s="149"/>
      <c r="DMD120" s="149"/>
      <c r="DME120" s="149"/>
      <c r="DMF120" s="149"/>
      <c r="DMG120" s="149"/>
      <c r="DMH120" s="149"/>
      <c r="DMI120" s="149"/>
      <c r="DMJ120" s="149"/>
      <c r="DMK120" s="149"/>
      <c r="DML120" s="149"/>
      <c r="DMM120" s="149"/>
      <c r="DMN120" s="149"/>
      <c r="DMO120" s="149"/>
      <c r="DMP120" s="149"/>
      <c r="DMQ120" s="149"/>
      <c r="DMR120" s="149"/>
      <c r="DMS120" s="149"/>
      <c r="DMT120" s="149"/>
      <c r="DMU120" s="149"/>
      <c r="DMV120" s="149"/>
      <c r="DMW120" s="149"/>
      <c r="DMX120" s="149"/>
      <c r="DMY120" s="149"/>
      <c r="DMZ120" s="149"/>
      <c r="DNA120" s="149"/>
      <c r="DNB120" s="149"/>
      <c r="DNC120" s="149"/>
      <c r="DND120" s="149"/>
      <c r="DNE120" s="149"/>
      <c r="DNF120" s="149"/>
      <c r="DNG120" s="149"/>
      <c r="DNH120" s="149"/>
      <c r="DNI120" s="149"/>
      <c r="DNJ120" s="149"/>
      <c r="DNK120" s="149"/>
      <c r="DNL120" s="149"/>
      <c r="DNM120" s="149"/>
      <c r="DNN120" s="149"/>
      <c r="DNO120" s="149"/>
      <c r="DNP120" s="149"/>
      <c r="DNQ120" s="149"/>
      <c r="DNR120" s="149"/>
      <c r="DNS120" s="149"/>
      <c r="DNT120" s="149"/>
      <c r="DNU120" s="149"/>
      <c r="DNV120" s="149"/>
      <c r="DNW120" s="149"/>
      <c r="DNX120" s="149"/>
      <c r="DNY120" s="149"/>
      <c r="DNZ120" s="149"/>
      <c r="DOA120" s="149"/>
      <c r="DOB120" s="149"/>
      <c r="DOC120" s="149"/>
      <c r="DOD120" s="149"/>
      <c r="DOE120" s="149"/>
      <c r="DOF120" s="149"/>
      <c r="DOG120" s="149"/>
      <c r="DOH120" s="149"/>
      <c r="DOI120" s="149"/>
      <c r="DOJ120" s="149"/>
      <c r="DOK120" s="149"/>
      <c r="DOL120" s="149"/>
      <c r="DOM120" s="149"/>
      <c r="DON120" s="149"/>
      <c r="DOO120" s="149"/>
      <c r="DOP120" s="149"/>
      <c r="DOQ120" s="149"/>
      <c r="DOR120" s="149"/>
      <c r="DOS120" s="149"/>
      <c r="DOT120" s="149"/>
      <c r="DOU120" s="149"/>
      <c r="DOV120" s="149"/>
      <c r="DOW120" s="149"/>
      <c r="DOX120" s="149"/>
      <c r="DOY120" s="149"/>
      <c r="DOZ120" s="149"/>
      <c r="DPA120" s="149"/>
      <c r="DPB120" s="149"/>
      <c r="DPC120" s="149"/>
      <c r="DPD120" s="149"/>
      <c r="DPE120" s="149"/>
      <c r="DPF120" s="149"/>
      <c r="DPG120" s="149"/>
      <c r="DPH120" s="149"/>
      <c r="DPI120" s="149"/>
      <c r="DPJ120" s="149"/>
      <c r="DPK120" s="149"/>
      <c r="DPL120" s="149"/>
      <c r="DPM120" s="149"/>
      <c r="DPN120" s="149"/>
      <c r="DPO120" s="149"/>
      <c r="DPP120" s="149"/>
      <c r="DPQ120" s="149"/>
      <c r="DPR120" s="149"/>
      <c r="DPS120" s="149"/>
      <c r="DPT120" s="149"/>
      <c r="DPU120" s="149"/>
      <c r="DPV120" s="149"/>
      <c r="DPW120" s="149"/>
      <c r="DPX120" s="149"/>
      <c r="DPY120" s="149"/>
      <c r="DPZ120" s="149"/>
      <c r="DQA120" s="149"/>
      <c r="DQB120" s="149"/>
      <c r="DQC120" s="149"/>
      <c r="DQD120" s="149"/>
      <c r="DQE120" s="149"/>
      <c r="DQF120" s="149"/>
      <c r="DQG120" s="149"/>
      <c r="DQH120" s="149"/>
      <c r="DQI120" s="149"/>
      <c r="DQJ120" s="149"/>
      <c r="DQK120" s="149"/>
      <c r="DQL120" s="149"/>
      <c r="DQM120" s="149"/>
      <c r="DQN120" s="149"/>
      <c r="DQO120" s="149"/>
      <c r="DQP120" s="149"/>
      <c r="DQQ120" s="149"/>
      <c r="DQR120" s="149"/>
      <c r="DQS120" s="149"/>
      <c r="DQT120" s="149"/>
      <c r="DQU120" s="149"/>
      <c r="DQV120" s="149"/>
      <c r="DQW120" s="149"/>
      <c r="DQX120" s="149"/>
      <c r="DQY120" s="149"/>
      <c r="DQZ120" s="149"/>
      <c r="DRA120" s="149"/>
      <c r="DRB120" s="149"/>
      <c r="DRC120" s="149"/>
      <c r="DRD120" s="149"/>
      <c r="DRE120" s="149"/>
      <c r="DRF120" s="149"/>
      <c r="DRG120" s="149"/>
      <c r="DRH120" s="149"/>
      <c r="DRI120" s="149"/>
      <c r="DRJ120" s="149"/>
      <c r="DRK120" s="149"/>
      <c r="DRL120" s="149"/>
      <c r="DRM120" s="149"/>
      <c r="DRN120" s="149"/>
      <c r="DRO120" s="149"/>
      <c r="DRP120" s="149"/>
      <c r="DRQ120" s="149"/>
      <c r="DRR120" s="149"/>
      <c r="DRS120" s="149"/>
      <c r="DRT120" s="149"/>
      <c r="DRU120" s="149"/>
      <c r="DRV120" s="149"/>
      <c r="DRW120" s="149"/>
      <c r="DRX120" s="149"/>
      <c r="DRY120" s="149"/>
      <c r="DRZ120" s="149"/>
      <c r="DSA120" s="149"/>
      <c r="DSB120" s="149"/>
      <c r="DSC120" s="149"/>
      <c r="DSD120" s="149"/>
      <c r="DSE120" s="149"/>
      <c r="DSF120" s="149"/>
      <c r="DSG120" s="149"/>
      <c r="DSH120" s="149"/>
      <c r="DSI120" s="149"/>
      <c r="DSJ120" s="149"/>
      <c r="DSK120" s="149"/>
      <c r="DSL120" s="149"/>
      <c r="DSM120" s="149"/>
      <c r="DSN120" s="149"/>
      <c r="DSO120" s="149"/>
      <c r="DSP120" s="149"/>
      <c r="DSQ120" s="149"/>
      <c r="DSR120" s="149"/>
      <c r="DSS120" s="149"/>
      <c r="DST120" s="149"/>
      <c r="DSU120" s="149"/>
      <c r="DSV120" s="149"/>
      <c r="DSW120" s="149"/>
      <c r="DSX120" s="149"/>
      <c r="DSY120" s="149"/>
      <c r="DSZ120" s="149"/>
      <c r="DTA120" s="149"/>
      <c r="DTB120" s="149"/>
      <c r="DTC120" s="149"/>
      <c r="DTD120" s="149"/>
      <c r="DTE120" s="149"/>
      <c r="DTF120" s="149"/>
      <c r="DTG120" s="149"/>
      <c r="DTH120" s="149"/>
      <c r="DTI120" s="149"/>
      <c r="DTJ120" s="149"/>
      <c r="DTK120" s="149"/>
      <c r="DTL120" s="149"/>
      <c r="DTM120" s="149"/>
      <c r="DTN120" s="149"/>
      <c r="DTO120" s="149"/>
      <c r="DTP120" s="149"/>
      <c r="DTQ120" s="149"/>
      <c r="DTR120" s="149"/>
      <c r="DTS120" s="149"/>
      <c r="DTT120" s="149"/>
      <c r="DTU120" s="149"/>
      <c r="DTV120" s="149"/>
      <c r="DTW120" s="149"/>
      <c r="DTX120" s="149"/>
      <c r="DTY120" s="149"/>
      <c r="DTZ120" s="149"/>
      <c r="DUA120" s="149"/>
      <c r="DUB120" s="149"/>
      <c r="DUC120" s="149"/>
      <c r="DUD120" s="149"/>
      <c r="DUE120" s="149"/>
      <c r="DUF120" s="149"/>
      <c r="DUG120" s="149"/>
      <c r="DUH120" s="149"/>
      <c r="DUI120" s="149"/>
      <c r="DUJ120" s="149"/>
      <c r="DUK120" s="149"/>
      <c r="DUL120" s="149"/>
      <c r="DUM120" s="149"/>
      <c r="DUN120" s="149"/>
      <c r="DUO120" s="149"/>
      <c r="DUP120" s="149"/>
      <c r="DUQ120" s="149"/>
      <c r="DUR120" s="149"/>
      <c r="DUS120" s="149"/>
      <c r="DUT120" s="149"/>
      <c r="DUU120" s="149"/>
      <c r="DUV120" s="149"/>
      <c r="DUW120" s="149"/>
      <c r="DUX120" s="149"/>
      <c r="DUY120" s="149"/>
      <c r="DUZ120" s="149"/>
      <c r="DVA120" s="149"/>
      <c r="DVB120" s="149"/>
      <c r="DVC120" s="149"/>
      <c r="DVD120" s="149"/>
      <c r="DVE120" s="149"/>
      <c r="DVF120" s="149"/>
      <c r="DVG120" s="149"/>
      <c r="DVH120" s="149"/>
      <c r="DVI120" s="149"/>
      <c r="DVJ120" s="149"/>
      <c r="DVK120" s="149"/>
      <c r="DVL120" s="149"/>
      <c r="DVM120" s="149"/>
      <c r="DVN120" s="149"/>
      <c r="DVO120" s="149"/>
      <c r="DVP120" s="149"/>
      <c r="DVQ120" s="149"/>
      <c r="DVR120" s="149"/>
      <c r="DVS120" s="149"/>
      <c r="DVT120" s="149"/>
      <c r="DVU120" s="149"/>
      <c r="DVV120" s="149"/>
      <c r="DVW120" s="149"/>
      <c r="DVX120" s="149"/>
      <c r="DVY120" s="149"/>
      <c r="DVZ120" s="149"/>
      <c r="DWA120" s="149"/>
      <c r="DWB120" s="149"/>
      <c r="DWC120" s="149"/>
      <c r="DWD120" s="149"/>
      <c r="DWE120" s="149"/>
      <c r="DWF120" s="149"/>
      <c r="DWG120" s="149"/>
      <c r="DWH120" s="149"/>
      <c r="DWI120" s="149"/>
      <c r="DWJ120" s="149"/>
      <c r="DWK120" s="149"/>
      <c r="DWL120" s="149"/>
      <c r="DWM120" s="149"/>
      <c r="DWN120" s="149"/>
      <c r="DWO120" s="149"/>
      <c r="DWP120" s="149"/>
      <c r="DWQ120" s="149"/>
      <c r="DWR120" s="149"/>
      <c r="DWS120" s="149"/>
      <c r="DWT120" s="149"/>
      <c r="DWU120" s="149"/>
      <c r="DWV120" s="149"/>
      <c r="DWW120" s="149"/>
      <c r="DWX120" s="149"/>
      <c r="DWY120" s="149"/>
      <c r="DWZ120" s="149"/>
      <c r="DXA120" s="149"/>
      <c r="DXB120" s="149"/>
      <c r="DXC120" s="149"/>
      <c r="DXD120" s="149"/>
      <c r="DXE120" s="149"/>
      <c r="DXF120" s="149"/>
      <c r="DXG120" s="149"/>
      <c r="DXH120" s="149"/>
      <c r="DXI120" s="149"/>
      <c r="DXJ120" s="149"/>
      <c r="DXK120" s="149"/>
      <c r="DXL120" s="149"/>
      <c r="DXM120" s="149"/>
      <c r="DXN120" s="149"/>
      <c r="DXO120" s="149"/>
      <c r="DXP120" s="149"/>
      <c r="DXQ120" s="149"/>
      <c r="DXR120" s="149"/>
      <c r="DXS120" s="149"/>
      <c r="DXT120" s="149"/>
      <c r="DXU120" s="149"/>
      <c r="DXV120" s="149"/>
      <c r="DXW120" s="149"/>
      <c r="DXX120" s="149"/>
      <c r="DXY120" s="149"/>
      <c r="DXZ120" s="149"/>
      <c r="DYA120" s="149"/>
      <c r="DYB120" s="149"/>
      <c r="DYC120" s="149"/>
      <c r="DYD120" s="149"/>
      <c r="DYE120" s="149"/>
      <c r="DYF120" s="149"/>
      <c r="DYG120" s="149"/>
      <c r="DYH120" s="149"/>
      <c r="DYI120" s="149"/>
      <c r="DYJ120" s="149"/>
      <c r="DYK120" s="149"/>
      <c r="DYL120" s="149"/>
      <c r="DYM120" s="149"/>
      <c r="DYN120" s="149"/>
      <c r="DYO120" s="149"/>
      <c r="DYP120" s="149"/>
      <c r="DYQ120" s="149"/>
      <c r="DYR120" s="149"/>
      <c r="DYS120" s="149"/>
      <c r="DYT120" s="149"/>
      <c r="DYU120" s="149"/>
      <c r="DYV120" s="149"/>
      <c r="DYW120" s="149"/>
      <c r="DYX120" s="149"/>
      <c r="DYY120" s="149"/>
      <c r="DYZ120" s="149"/>
      <c r="DZA120" s="149"/>
      <c r="DZB120" s="149"/>
      <c r="DZC120" s="149"/>
      <c r="DZD120" s="149"/>
      <c r="DZE120" s="149"/>
      <c r="DZF120" s="149"/>
      <c r="DZG120" s="149"/>
      <c r="DZH120" s="149"/>
      <c r="DZI120" s="149"/>
      <c r="DZJ120" s="149"/>
      <c r="DZK120" s="149"/>
      <c r="DZL120" s="149"/>
      <c r="DZM120" s="149"/>
      <c r="DZN120" s="149"/>
      <c r="DZO120" s="149"/>
      <c r="DZP120" s="149"/>
      <c r="DZQ120" s="149"/>
      <c r="DZR120" s="149"/>
      <c r="DZS120" s="149"/>
      <c r="DZT120" s="149"/>
      <c r="DZU120" s="149"/>
      <c r="DZV120" s="149"/>
      <c r="DZW120" s="149"/>
      <c r="DZX120" s="149"/>
      <c r="DZY120" s="149"/>
      <c r="DZZ120" s="149"/>
      <c r="EAA120" s="149"/>
      <c r="EAB120" s="149"/>
      <c r="EAC120" s="149"/>
      <c r="EAD120" s="149"/>
      <c r="EAE120" s="149"/>
      <c r="EAF120" s="149"/>
      <c r="EAG120" s="149"/>
      <c r="EAH120" s="149"/>
      <c r="EAI120" s="149"/>
      <c r="EAJ120" s="149"/>
      <c r="EAK120" s="149"/>
      <c r="EAL120" s="149"/>
      <c r="EAM120" s="149"/>
      <c r="EAN120" s="149"/>
      <c r="EAO120" s="149"/>
      <c r="EAP120" s="149"/>
      <c r="EAQ120" s="149"/>
      <c r="EAR120" s="149"/>
      <c r="EAS120" s="149"/>
      <c r="EAT120" s="149"/>
      <c r="EAU120" s="149"/>
      <c r="EAV120" s="149"/>
      <c r="EAW120" s="149"/>
      <c r="EAX120" s="149"/>
      <c r="EAY120" s="149"/>
      <c r="EAZ120" s="149"/>
      <c r="EBA120" s="149"/>
      <c r="EBB120" s="149"/>
      <c r="EBC120" s="149"/>
      <c r="EBD120" s="149"/>
      <c r="EBE120" s="149"/>
      <c r="EBF120" s="149"/>
      <c r="EBG120" s="149"/>
      <c r="EBH120" s="149"/>
      <c r="EBI120" s="149"/>
      <c r="EBJ120" s="149"/>
      <c r="EBK120" s="149"/>
      <c r="EBL120" s="149"/>
      <c r="EBM120" s="149"/>
      <c r="EBN120" s="149"/>
      <c r="EBO120" s="149"/>
      <c r="EBP120" s="149"/>
      <c r="EBQ120" s="149"/>
      <c r="EBR120" s="149"/>
      <c r="EBS120" s="149"/>
      <c r="EBT120" s="149"/>
      <c r="EBU120" s="149"/>
      <c r="EBV120" s="149"/>
      <c r="EBW120" s="149"/>
      <c r="EBX120" s="149"/>
      <c r="EBY120" s="149"/>
      <c r="EBZ120" s="149"/>
      <c r="ECA120" s="149"/>
      <c r="ECB120" s="149"/>
      <c r="ECC120" s="149"/>
      <c r="ECD120" s="149"/>
      <c r="ECE120" s="149"/>
      <c r="ECF120" s="149"/>
      <c r="ECG120" s="149"/>
      <c r="ECH120" s="149"/>
      <c r="ECI120" s="149"/>
      <c r="ECJ120" s="149"/>
      <c r="ECK120" s="149"/>
      <c r="ECL120" s="149"/>
      <c r="ECM120" s="149"/>
      <c r="ECN120" s="149"/>
      <c r="ECO120" s="149"/>
      <c r="ECP120" s="149"/>
      <c r="ECQ120" s="149"/>
      <c r="ECR120" s="149"/>
      <c r="ECS120" s="149"/>
      <c r="ECT120" s="149"/>
      <c r="ECU120" s="149"/>
      <c r="ECV120" s="149"/>
      <c r="ECW120" s="149"/>
      <c r="ECX120" s="149"/>
      <c r="ECY120" s="149"/>
      <c r="ECZ120" s="149"/>
      <c r="EDA120" s="149"/>
      <c r="EDB120" s="149"/>
      <c r="EDC120" s="149"/>
      <c r="EDD120" s="149"/>
      <c r="EDE120" s="149"/>
      <c r="EDF120" s="149"/>
      <c r="EDG120" s="149"/>
      <c r="EDH120" s="149"/>
      <c r="EDI120" s="149"/>
      <c r="EDJ120" s="149"/>
      <c r="EDK120" s="149"/>
      <c r="EDL120" s="149"/>
      <c r="EDM120" s="149"/>
      <c r="EDN120" s="149"/>
      <c r="EDO120" s="149"/>
      <c r="EDP120" s="149"/>
      <c r="EDQ120" s="149"/>
      <c r="EDR120" s="149"/>
      <c r="EDS120" s="149"/>
      <c r="EDT120" s="149"/>
      <c r="EDU120" s="149"/>
      <c r="EDV120" s="149"/>
      <c r="EDW120" s="149"/>
      <c r="EDX120" s="149"/>
      <c r="EDY120" s="149"/>
      <c r="EDZ120" s="149"/>
      <c r="EEA120" s="149"/>
      <c r="EEB120" s="149"/>
      <c r="EEC120" s="149"/>
      <c r="EED120" s="149"/>
      <c r="EEE120" s="149"/>
      <c r="EEF120" s="149"/>
      <c r="EEG120" s="149"/>
      <c r="EEH120" s="149"/>
      <c r="EEI120" s="149"/>
      <c r="EEJ120" s="149"/>
      <c r="EEK120" s="149"/>
      <c r="EEL120" s="149"/>
      <c r="EEM120" s="149"/>
      <c r="EEN120" s="149"/>
      <c r="EEO120" s="149"/>
      <c r="EEP120" s="149"/>
      <c r="EEQ120" s="149"/>
      <c r="EER120" s="149"/>
      <c r="EES120" s="149"/>
      <c r="EET120" s="149"/>
      <c r="EEU120" s="149"/>
      <c r="EEV120" s="149"/>
      <c r="EEW120" s="149"/>
      <c r="EEX120" s="149"/>
      <c r="EEY120" s="149"/>
      <c r="EEZ120" s="149"/>
      <c r="EFA120" s="149"/>
      <c r="EFB120" s="149"/>
      <c r="EFC120" s="149"/>
      <c r="EFD120" s="149"/>
      <c r="EFE120" s="149"/>
      <c r="EFF120" s="149"/>
      <c r="EFG120" s="149"/>
      <c r="EFH120" s="149"/>
      <c r="EFI120" s="149"/>
      <c r="EFJ120" s="149"/>
      <c r="EFK120" s="149"/>
      <c r="EFL120" s="149"/>
      <c r="EFM120" s="149"/>
      <c r="EFN120" s="149"/>
      <c r="EFO120" s="149"/>
      <c r="EFP120" s="149"/>
      <c r="EFQ120" s="149"/>
      <c r="EFR120" s="149"/>
      <c r="EFS120" s="149"/>
      <c r="EFT120" s="149"/>
      <c r="EFU120" s="149"/>
      <c r="EFV120" s="149"/>
      <c r="EFW120" s="149"/>
      <c r="EFX120" s="149"/>
      <c r="EFY120" s="149"/>
      <c r="EFZ120" s="149"/>
      <c r="EGA120" s="149"/>
      <c r="EGB120" s="149"/>
      <c r="EGC120" s="149"/>
      <c r="EGD120" s="149"/>
      <c r="EGE120" s="149"/>
      <c r="EGF120" s="149"/>
      <c r="EGG120" s="149"/>
      <c r="EGH120" s="149"/>
      <c r="EGI120" s="149"/>
      <c r="EGJ120" s="149"/>
      <c r="EGK120" s="149"/>
      <c r="EGL120" s="149"/>
      <c r="EGM120" s="149"/>
      <c r="EGN120" s="149"/>
      <c r="EGO120" s="149"/>
      <c r="EGP120" s="149"/>
      <c r="EGQ120" s="149"/>
      <c r="EGR120" s="149"/>
      <c r="EGS120" s="149"/>
      <c r="EGT120" s="149"/>
      <c r="EGU120" s="149"/>
      <c r="EGV120" s="149"/>
      <c r="EGW120" s="149"/>
      <c r="EGX120" s="149"/>
      <c r="EGY120" s="149"/>
      <c r="EGZ120" s="149"/>
      <c r="EHA120" s="149"/>
      <c r="EHB120" s="149"/>
      <c r="EHC120" s="149"/>
      <c r="EHD120" s="149"/>
      <c r="EHE120" s="149"/>
      <c r="EHF120" s="149"/>
      <c r="EHG120" s="149"/>
      <c r="EHH120" s="149"/>
      <c r="EHI120" s="149"/>
      <c r="EHJ120" s="149"/>
      <c r="EHK120" s="149"/>
      <c r="EHL120" s="149"/>
      <c r="EHM120" s="149"/>
      <c r="EHN120" s="149"/>
      <c r="EHO120" s="149"/>
      <c r="EHP120" s="149"/>
      <c r="EHQ120" s="149"/>
      <c r="EHR120" s="149"/>
      <c r="EHS120" s="149"/>
      <c r="EHT120" s="149"/>
      <c r="EHU120" s="149"/>
      <c r="EHV120" s="149"/>
      <c r="EHW120" s="149"/>
      <c r="EHX120" s="149"/>
      <c r="EHY120" s="149"/>
      <c r="EHZ120" s="149"/>
      <c r="EIA120" s="149"/>
      <c r="EIB120" s="149"/>
      <c r="EIC120" s="149"/>
      <c r="EID120" s="149"/>
      <c r="EIE120" s="149"/>
      <c r="EIF120" s="149"/>
      <c r="EIG120" s="149"/>
      <c r="EIH120" s="149"/>
      <c r="EII120" s="149"/>
      <c r="EIJ120" s="149"/>
      <c r="EIK120" s="149"/>
      <c r="EIL120" s="149"/>
      <c r="EIM120" s="149"/>
      <c r="EIN120" s="149"/>
      <c r="EIO120" s="149"/>
      <c r="EIP120" s="149"/>
      <c r="EIQ120" s="149"/>
      <c r="EIR120" s="149"/>
      <c r="EIS120" s="149"/>
      <c r="EIT120" s="149"/>
      <c r="EIU120" s="149"/>
      <c r="EIV120" s="149"/>
      <c r="EIW120" s="149"/>
      <c r="EIX120" s="149"/>
      <c r="EIY120" s="149"/>
      <c r="EIZ120" s="149"/>
      <c r="EJA120" s="149"/>
      <c r="EJB120" s="149"/>
      <c r="EJC120" s="149"/>
      <c r="EJD120" s="149"/>
      <c r="EJE120" s="149"/>
      <c r="EJF120" s="149"/>
      <c r="EJG120" s="149"/>
      <c r="EJH120" s="149"/>
      <c r="EJI120" s="149"/>
      <c r="EJJ120" s="149"/>
      <c r="EJK120" s="149"/>
      <c r="EJL120" s="149"/>
      <c r="EJM120" s="149"/>
      <c r="EJN120" s="149"/>
      <c r="EJO120" s="149"/>
      <c r="EJP120" s="149"/>
      <c r="EJQ120" s="149"/>
      <c r="EJR120" s="149"/>
      <c r="EJS120" s="149"/>
      <c r="EJT120" s="149"/>
      <c r="EJU120" s="149"/>
      <c r="EJV120" s="149"/>
      <c r="EJW120" s="149"/>
      <c r="EJX120" s="149"/>
      <c r="EJY120" s="149"/>
      <c r="EJZ120" s="149"/>
      <c r="EKA120" s="149"/>
      <c r="EKB120" s="149"/>
      <c r="EKC120" s="149"/>
      <c r="EKD120" s="149"/>
      <c r="EKE120" s="149"/>
      <c r="EKF120" s="149"/>
      <c r="EKG120" s="149"/>
      <c r="EKH120" s="149"/>
      <c r="EKI120" s="149"/>
      <c r="EKJ120" s="149"/>
      <c r="EKK120" s="149"/>
      <c r="EKL120" s="149"/>
      <c r="EKM120" s="149"/>
      <c r="EKN120" s="149"/>
      <c r="EKO120" s="149"/>
      <c r="EKP120" s="149"/>
      <c r="EKQ120" s="149"/>
      <c r="EKR120" s="149"/>
      <c r="EKS120" s="149"/>
      <c r="EKT120" s="149"/>
      <c r="EKU120" s="149"/>
      <c r="EKV120" s="149"/>
      <c r="EKW120" s="149"/>
      <c r="EKX120" s="149"/>
      <c r="EKY120" s="149"/>
      <c r="EKZ120" s="149"/>
      <c r="ELA120" s="149"/>
      <c r="ELB120" s="149"/>
      <c r="ELC120" s="149"/>
      <c r="ELD120" s="149"/>
      <c r="ELE120" s="149"/>
      <c r="ELF120" s="149"/>
      <c r="ELG120" s="149"/>
      <c r="ELH120" s="149"/>
      <c r="ELI120" s="149"/>
      <c r="ELJ120" s="149"/>
      <c r="ELK120" s="149"/>
      <c r="ELL120" s="149"/>
      <c r="ELM120" s="149"/>
      <c r="ELN120" s="149"/>
      <c r="ELO120" s="149"/>
      <c r="ELP120" s="149"/>
      <c r="ELQ120" s="149"/>
      <c r="ELR120" s="149"/>
      <c r="ELS120" s="149"/>
      <c r="ELT120" s="149"/>
      <c r="ELU120" s="149"/>
      <c r="ELV120" s="149"/>
      <c r="ELW120" s="149"/>
      <c r="ELX120" s="149"/>
      <c r="ELY120" s="149"/>
      <c r="ELZ120" s="149"/>
      <c r="EMA120" s="149"/>
      <c r="EMB120" s="149"/>
      <c r="EMC120" s="149"/>
      <c r="EMD120" s="149"/>
      <c r="EME120" s="149"/>
      <c r="EMF120" s="149"/>
      <c r="EMG120" s="149"/>
      <c r="EMH120" s="149"/>
      <c r="EMI120" s="149"/>
      <c r="EMJ120" s="149"/>
      <c r="EMK120" s="149"/>
      <c r="EML120" s="149"/>
      <c r="EMM120" s="149"/>
      <c r="EMN120" s="149"/>
      <c r="EMO120" s="149"/>
      <c r="EMP120" s="149"/>
      <c r="EMQ120" s="149"/>
      <c r="EMR120" s="149"/>
      <c r="EMS120" s="149"/>
      <c r="EMT120" s="149"/>
      <c r="EMU120" s="149"/>
      <c r="EMV120" s="149"/>
      <c r="EMW120" s="149"/>
      <c r="EMX120" s="149"/>
      <c r="EMY120" s="149"/>
      <c r="EMZ120" s="149"/>
      <c r="ENA120" s="149"/>
      <c r="ENB120" s="149"/>
      <c r="ENC120" s="149"/>
      <c r="END120" s="149"/>
      <c r="ENE120" s="149"/>
      <c r="ENF120" s="149"/>
      <c r="ENG120" s="149"/>
      <c r="ENH120" s="149"/>
      <c r="ENI120" s="149"/>
      <c r="ENJ120" s="149"/>
      <c r="ENK120" s="149"/>
      <c r="ENL120" s="149"/>
      <c r="ENM120" s="149"/>
      <c r="ENN120" s="149"/>
      <c r="ENO120" s="149"/>
      <c r="ENP120" s="149"/>
      <c r="ENQ120" s="149"/>
      <c r="ENR120" s="149"/>
      <c r="ENS120" s="149"/>
      <c r="ENT120" s="149"/>
      <c r="ENU120" s="149"/>
      <c r="ENV120" s="149"/>
      <c r="ENW120" s="149"/>
      <c r="ENX120" s="149"/>
      <c r="ENY120" s="149"/>
      <c r="ENZ120" s="149"/>
      <c r="EOA120" s="149"/>
      <c r="EOB120" s="149"/>
      <c r="EOC120" s="149"/>
      <c r="EOD120" s="149"/>
      <c r="EOE120" s="149"/>
      <c r="EOF120" s="149"/>
      <c r="EOG120" s="149"/>
      <c r="EOH120" s="149"/>
      <c r="EOI120" s="149"/>
      <c r="EOJ120" s="149"/>
      <c r="EOK120" s="149"/>
      <c r="EOL120" s="149"/>
      <c r="EOM120" s="149"/>
      <c r="EON120" s="149"/>
      <c r="EOO120" s="149"/>
      <c r="EOP120" s="149"/>
      <c r="EOQ120" s="149"/>
      <c r="EOR120" s="149"/>
      <c r="EOS120" s="149"/>
      <c r="EOT120" s="149"/>
      <c r="EOU120" s="149"/>
      <c r="EOV120" s="149"/>
      <c r="EOW120" s="149"/>
      <c r="EOX120" s="149"/>
      <c r="EOY120" s="149"/>
      <c r="EOZ120" s="149"/>
      <c r="EPA120" s="149"/>
      <c r="EPB120" s="149"/>
      <c r="EPC120" s="149"/>
      <c r="EPD120" s="149"/>
      <c r="EPE120" s="149"/>
      <c r="EPF120" s="149"/>
      <c r="EPG120" s="149"/>
      <c r="EPH120" s="149"/>
      <c r="EPI120" s="149"/>
      <c r="EPJ120" s="149"/>
      <c r="EPK120" s="149"/>
      <c r="EPL120" s="149"/>
      <c r="EPM120" s="149"/>
      <c r="EPN120" s="149"/>
      <c r="EPO120" s="149"/>
      <c r="EPP120" s="149"/>
      <c r="EPQ120" s="149"/>
      <c r="EPR120" s="149"/>
      <c r="EPS120" s="149"/>
      <c r="EPT120" s="149"/>
      <c r="EPU120" s="149"/>
      <c r="EPV120" s="149"/>
      <c r="EPW120" s="149"/>
      <c r="EPX120" s="149"/>
      <c r="EPY120" s="149"/>
      <c r="EPZ120" s="149"/>
      <c r="EQA120" s="149"/>
      <c r="EQB120" s="149"/>
      <c r="EQC120" s="149"/>
      <c r="EQD120" s="149"/>
      <c r="EQE120" s="149"/>
      <c r="EQF120" s="149"/>
      <c r="EQG120" s="149"/>
      <c r="EQH120" s="149"/>
      <c r="EQI120" s="149"/>
      <c r="EQJ120" s="149"/>
      <c r="EQK120" s="149"/>
      <c r="EQL120" s="149"/>
      <c r="EQM120" s="149"/>
      <c r="EQN120" s="149"/>
      <c r="EQO120" s="149"/>
      <c r="EQP120" s="149"/>
      <c r="EQQ120" s="149"/>
      <c r="EQR120" s="149"/>
      <c r="EQS120" s="149"/>
      <c r="EQT120" s="149"/>
      <c r="EQU120" s="149"/>
      <c r="EQV120" s="149"/>
      <c r="EQW120" s="149"/>
      <c r="EQX120" s="149"/>
      <c r="EQY120" s="149"/>
      <c r="EQZ120" s="149"/>
      <c r="ERA120" s="149"/>
      <c r="ERB120" s="149"/>
      <c r="ERC120" s="149"/>
      <c r="ERD120" s="149"/>
      <c r="ERE120" s="149"/>
      <c r="ERF120" s="149"/>
      <c r="ERG120" s="149"/>
      <c r="ERH120" s="149"/>
      <c r="ERI120" s="149"/>
      <c r="ERJ120" s="149"/>
      <c r="ERK120" s="149"/>
      <c r="ERL120" s="149"/>
      <c r="ERM120" s="149"/>
      <c r="ERN120" s="149"/>
      <c r="ERO120" s="149"/>
      <c r="ERP120" s="149"/>
      <c r="ERQ120" s="149"/>
      <c r="ERR120" s="149"/>
      <c r="ERS120" s="149"/>
      <c r="ERT120" s="149"/>
      <c r="ERU120" s="149"/>
      <c r="ERV120" s="149"/>
      <c r="ERW120" s="149"/>
      <c r="ERX120" s="149"/>
      <c r="ERY120" s="149"/>
      <c r="ERZ120" s="149"/>
      <c r="ESA120" s="149"/>
      <c r="ESB120" s="149"/>
      <c r="ESC120" s="149"/>
      <c r="ESD120" s="149"/>
      <c r="ESE120" s="149"/>
      <c r="ESF120" s="149"/>
      <c r="ESG120" s="149"/>
      <c r="ESH120" s="149"/>
      <c r="ESI120" s="149"/>
      <c r="ESJ120" s="149"/>
      <c r="ESK120" s="149"/>
      <c r="ESL120" s="149"/>
      <c r="ESM120" s="149"/>
      <c r="ESN120" s="149"/>
      <c r="ESO120" s="149"/>
      <c r="ESP120" s="149"/>
      <c r="ESQ120" s="149"/>
      <c r="ESR120" s="149"/>
      <c r="ESS120" s="149"/>
      <c r="EST120" s="149"/>
      <c r="ESU120" s="149"/>
      <c r="ESV120" s="149"/>
      <c r="ESW120" s="149"/>
      <c r="ESX120" s="149"/>
      <c r="ESY120" s="149"/>
      <c r="ESZ120" s="149"/>
      <c r="ETA120" s="149"/>
      <c r="ETB120" s="149"/>
      <c r="ETC120" s="149"/>
      <c r="ETD120" s="149"/>
      <c r="ETE120" s="149"/>
      <c r="ETF120" s="149"/>
      <c r="ETG120" s="149"/>
      <c r="ETH120" s="149"/>
      <c r="ETI120" s="149"/>
      <c r="ETJ120" s="149"/>
      <c r="ETK120" s="149"/>
      <c r="ETL120" s="149"/>
      <c r="ETM120" s="149"/>
      <c r="ETN120" s="149"/>
      <c r="ETO120" s="149"/>
      <c r="ETP120" s="149"/>
      <c r="ETQ120" s="149"/>
      <c r="ETR120" s="149"/>
      <c r="ETS120" s="149"/>
      <c r="ETT120" s="149"/>
      <c r="ETU120" s="149"/>
      <c r="ETV120" s="149"/>
      <c r="ETW120" s="149"/>
      <c r="ETX120" s="149"/>
      <c r="ETY120" s="149"/>
      <c r="ETZ120" s="149"/>
      <c r="EUA120" s="149"/>
      <c r="EUB120" s="149"/>
      <c r="EUC120" s="149"/>
      <c r="EUD120" s="149"/>
      <c r="EUE120" s="149"/>
      <c r="EUF120" s="149"/>
      <c r="EUG120" s="149"/>
      <c r="EUH120" s="149"/>
      <c r="EUI120" s="149"/>
      <c r="EUJ120" s="149"/>
      <c r="EUK120" s="149"/>
      <c r="EUL120" s="149"/>
      <c r="EUM120" s="149"/>
      <c r="EUN120" s="149"/>
      <c r="EUO120" s="149"/>
      <c r="EUP120" s="149"/>
      <c r="EUQ120" s="149"/>
      <c r="EUR120" s="149"/>
      <c r="EUS120" s="149"/>
      <c r="EUT120" s="149"/>
      <c r="EUU120" s="149"/>
      <c r="EUV120" s="149"/>
      <c r="EUW120" s="149"/>
      <c r="EUX120" s="149"/>
      <c r="EUY120" s="149"/>
      <c r="EUZ120" s="149"/>
      <c r="EVA120" s="149"/>
      <c r="EVB120" s="149"/>
      <c r="EVC120" s="149"/>
      <c r="EVD120" s="149"/>
      <c r="EVE120" s="149"/>
      <c r="EVF120" s="149"/>
      <c r="EVG120" s="149"/>
      <c r="EVH120" s="149"/>
      <c r="EVI120" s="149"/>
      <c r="EVJ120" s="149"/>
      <c r="EVK120" s="149"/>
      <c r="EVL120" s="149"/>
      <c r="EVM120" s="149"/>
      <c r="EVN120" s="149"/>
      <c r="EVO120" s="149"/>
      <c r="EVP120" s="149"/>
      <c r="EVQ120" s="149"/>
      <c r="EVR120" s="149"/>
      <c r="EVS120" s="149"/>
      <c r="EVT120" s="149"/>
      <c r="EVU120" s="149"/>
      <c r="EVV120" s="149"/>
      <c r="EVW120" s="149"/>
      <c r="EVX120" s="149"/>
      <c r="EVY120" s="149"/>
      <c r="EVZ120" s="149"/>
      <c r="EWA120" s="149"/>
      <c r="EWB120" s="149"/>
      <c r="EWC120" s="149"/>
      <c r="EWD120" s="149"/>
      <c r="EWE120" s="149"/>
      <c r="EWF120" s="149"/>
      <c r="EWG120" s="149"/>
      <c r="EWH120" s="149"/>
      <c r="EWI120" s="149"/>
      <c r="EWJ120" s="149"/>
      <c r="EWK120" s="149"/>
      <c r="EWL120" s="149"/>
      <c r="EWM120" s="149"/>
      <c r="EWN120" s="149"/>
      <c r="EWO120" s="149"/>
      <c r="EWP120" s="149"/>
      <c r="EWQ120" s="149"/>
      <c r="EWR120" s="149"/>
      <c r="EWS120" s="149"/>
      <c r="EWT120" s="149"/>
      <c r="EWU120" s="149"/>
      <c r="EWV120" s="149"/>
      <c r="EWW120" s="149"/>
      <c r="EWX120" s="149"/>
      <c r="EWY120" s="149"/>
      <c r="EWZ120" s="149"/>
      <c r="EXA120" s="149"/>
      <c r="EXB120" s="149"/>
      <c r="EXC120" s="149"/>
      <c r="EXD120" s="149"/>
      <c r="EXE120" s="149"/>
      <c r="EXF120" s="149"/>
      <c r="EXG120" s="149"/>
      <c r="EXH120" s="149"/>
      <c r="EXI120" s="149"/>
      <c r="EXJ120" s="149"/>
      <c r="EXK120" s="149"/>
      <c r="EXL120" s="149"/>
      <c r="EXM120" s="149"/>
      <c r="EXN120" s="149"/>
      <c r="EXO120" s="149"/>
      <c r="EXP120" s="149"/>
      <c r="EXQ120" s="149"/>
      <c r="EXR120" s="149"/>
      <c r="EXS120" s="149"/>
      <c r="EXT120" s="149"/>
      <c r="EXU120" s="149"/>
      <c r="EXV120" s="149"/>
      <c r="EXW120" s="149"/>
      <c r="EXX120" s="149"/>
      <c r="EXY120" s="149"/>
      <c r="EXZ120" s="149"/>
      <c r="EYA120" s="149"/>
      <c r="EYB120" s="149"/>
      <c r="EYC120" s="149"/>
      <c r="EYD120" s="149"/>
      <c r="EYE120" s="149"/>
      <c r="EYF120" s="149"/>
      <c r="EYG120" s="149"/>
      <c r="EYH120" s="149"/>
      <c r="EYI120" s="149"/>
      <c r="EYJ120" s="149"/>
      <c r="EYK120" s="149"/>
      <c r="EYL120" s="149"/>
      <c r="EYM120" s="149"/>
      <c r="EYN120" s="149"/>
      <c r="EYO120" s="149"/>
      <c r="EYP120" s="149"/>
      <c r="EYQ120" s="149"/>
      <c r="EYR120" s="149"/>
      <c r="EYS120" s="149"/>
      <c r="EYT120" s="149"/>
      <c r="EYU120" s="149"/>
      <c r="EYV120" s="149"/>
      <c r="EYW120" s="149"/>
      <c r="EYX120" s="149"/>
      <c r="EYY120" s="149"/>
      <c r="EYZ120" s="149"/>
      <c r="EZA120" s="149"/>
      <c r="EZB120" s="149"/>
      <c r="EZC120" s="149"/>
      <c r="EZD120" s="149"/>
      <c r="EZE120" s="149"/>
      <c r="EZF120" s="149"/>
      <c r="EZG120" s="149"/>
      <c r="EZH120" s="149"/>
      <c r="EZI120" s="149"/>
      <c r="EZJ120" s="149"/>
      <c r="EZK120" s="149"/>
      <c r="EZL120" s="149"/>
      <c r="EZM120" s="149"/>
      <c r="EZN120" s="149"/>
      <c r="EZO120" s="149"/>
      <c r="EZP120" s="149"/>
      <c r="EZQ120" s="149"/>
      <c r="EZR120" s="149"/>
      <c r="EZS120" s="149"/>
      <c r="EZT120" s="149"/>
      <c r="EZU120" s="149"/>
      <c r="EZV120" s="149"/>
      <c r="EZW120" s="149"/>
      <c r="EZX120" s="149"/>
      <c r="EZY120" s="149"/>
      <c r="EZZ120" s="149"/>
      <c r="FAA120" s="149"/>
      <c r="FAB120" s="149"/>
      <c r="FAC120" s="149"/>
      <c r="FAD120" s="149"/>
      <c r="FAE120" s="149"/>
      <c r="FAF120" s="149"/>
      <c r="FAG120" s="149"/>
      <c r="FAH120" s="149"/>
      <c r="FAI120" s="149"/>
      <c r="FAJ120" s="149"/>
      <c r="FAK120" s="149"/>
      <c r="FAL120" s="149"/>
      <c r="FAM120" s="149"/>
      <c r="FAN120" s="149"/>
      <c r="FAO120" s="149"/>
      <c r="FAP120" s="149"/>
      <c r="FAQ120" s="149"/>
      <c r="FAR120" s="149"/>
      <c r="FAS120" s="149"/>
      <c r="FAT120" s="149"/>
      <c r="FAU120" s="149"/>
      <c r="FAV120" s="149"/>
      <c r="FAW120" s="149"/>
      <c r="FAX120" s="149"/>
      <c r="FAY120" s="149"/>
      <c r="FAZ120" s="149"/>
      <c r="FBA120" s="149"/>
      <c r="FBB120" s="149"/>
      <c r="FBC120" s="149"/>
      <c r="FBD120" s="149"/>
      <c r="FBE120" s="149"/>
      <c r="FBF120" s="149"/>
      <c r="FBG120" s="149"/>
      <c r="FBH120" s="149"/>
      <c r="FBI120" s="149"/>
      <c r="FBJ120" s="149"/>
      <c r="FBK120" s="149"/>
      <c r="FBL120" s="149"/>
      <c r="FBM120" s="149"/>
      <c r="FBN120" s="149"/>
      <c r="FBO120" s="149"/>
      <c r="FBP120" s="149"/>
      <c r="FBQ120" s="149"/>
      <c r="FBR120" s="149"/>
      <c r="FBS120" s="149"/>
      <c r="FBT120" s="149"/>
      <c r="FBU120" s="149"/>
      <c r="FBV120" s="149"/>
      <c r="FBW120" s="149"/>
      <c r="FBX120" s="149"/>
      <c r="FBY120" s="149"/>
      <c r="FBZ120" s="149"/>
      <c r="FCA120" s="149"/>
      <c r="FCB120" s="149"/>
      <c r="FCC120" s="149"/>
      <c r="FCD120" s="149"/>
      <c r="FCE120" s="149"/>
      <c r="FCF120" s="149"/>
      <c r="FCG120" s="149"/>
      <c r="FCH120" s="149"/>
      <c r="FCI120" s="149"/>
      <c r="FCJ120" s="149"/>
      <c r="FCK120" s="149"/>
      <c r="FCL120" s="149"/>
      <c r="FCM120" s="149"/>
      <c r="FCN120" s="149"/>
      <c r="FCO120" s="149"/>
      <c r="FCP120" s="149"/>
      <c r="FCQ120" s="149"/>
      <c r="FCR120" s="149"/>
      <c r="FCS120" s="149"/>
      <c r="FCT120" s="149"/>
      <c r="FCU120" s="149"/>
      <c r="FCV120" s="149"/>
      <c r="FCW120" s="149"/>
      <c r="FCX120" s="149"/>
      <c r="FCY120" s="149"/>
      <c r="FCZ120" s="149"/>
      <c r="FDA120" s="149"/>
      <c r="FDB120" s="149"/>
      <c r="FDC120" s="149"/>
      <c r="FDD120" s="149"/>
      <c r="FDE120" s="149"/>
      <c r="FDF120" s="149"/>
      <c r="FDG120" s="149"/>
      <c r="FDH120" s="149"/>
      <c r="FDI120" s="149"/>
      <c r="FDJ120" s="149"/>
      <c r="FDK120" s="149"/>
      <c r="FDL120" s="149"/>
      <c r="FDM120" s="149"/>
      <c r="FDN120" s="149"/>
      <c r="FDO120" s="149"/>
      <c r="FDP120" s="149"/>
      <c r="FDQ120" s="149"/>
      <c r="FDR120" s="149"/>
      <c r="FDS120" s="149"/>
      <c r="FDT120" s="149"/>
      <c r="FDU120" s="149"/>
      <c r="FDV120" s="149"/>
      <c r="FDW120" s="149"/>
      <c r="FDX120" s="149"/>
      <c r="FDY120" s="149"/>
      <c r="FDZ120" s="149"/>
      <c r="FEA120" s="149"/>
      <c r="FEB120" s="149"/>
      <c r="FEC120" s="149"/>
      <c r="FED120" s="149"/>
      <c r="FEE120" s="149"/>
      <c r="FEF120" s="149"/>
      <c r="FEG120" s="149"/>
      <c r="FEH120" s="149"/>
      <c r="FEI120" s="149"/>
      <c r="FEJ120" s="149"/>
      <c r="FEK120" s="149"/>
      <c r="FEL120" s="149"/>
      <c r="FEM120" s="149"/>
      <c r="FEN120" s="149"/>
      <c r="FEO120" s="149"/>
      <c r="FEP120" s="149"/>
      <c r="FEQ120" s="149"/>
      <c r="FER120" s="149"/>
      <c r="FES120" s="149"/>
      <c r="FET120" s="149"/>
      <c r="FEU120" s="149"/>
      <c r="FEV120" s="149"/>
      <c r="FEW120" s="149"/>
      <c r="FEX120" s="149"/>
      <c r="FEY120" s="149"/>
      <c r="FEZ120" s="149"/>
      <c r="FFA120" s="149"/>
      <c r="FFB120" s="149"/>
      <c r="FFC120" s="149"/>
      <c r="FFD120" s="149"/>
      <c r="FFE120" s="149"/>
      <c r="FFF120" s="149"/>
      <c r="FFG120" s="149"/>
      <c r="FFH120" s="149"/>
      <c r="FFI120" s="149"/>
      <c r="FFJ120" s="149"/>
      <c r="FFK120" s="149"/>
      <c r="FFL120" s="149"/>
      <c r="FFM120" s="149"/>
      <c r="FFN120" s="149"/>
      <c r="FFO120" s="149"/>
      <c r="FFP120" s="149"/>
      <c r="FFQ120" s="149"/>
      <c r="FFR120" s="149"/>
      <c r="FFS120" s="149"/>
      <c r="FFT120" s="149"/>
      <c r="FFU120" s="149"/>
      <c r="FFV120" s="149"/>
      <c r="FFW120" s="149"/>
      <c r="FFX120" s="149"/>
      <c r="FFY120" s="149"/>
      <c r="FFZ120" s="149"/>
      <c r="FGA120" s="149"/>
      <c r="FGB120" s="149"/>
      <c r="FGC120" s="149"/>
      <c r="FGD120" s="149"/>
      <c r="FGE120" s="149"/>
      <c r="FGF120" s="149"/>
      <c r="FGG120" s="149"/>
      <c r="FGH120" s="149"/>
      <c r="FGI120" s="149"/>
      <c r="FGJ120" s="149"/>
      <c r="FGK120" s="149"/>
      <c r="FGL120" s="149"/>
      <c r="FGM120" s="149"/>
      <c r="FGN120" s="149"/>
      <c r="FGO120" s="149"/>
      <c r="FGP120" s="149"/>
      <c r="FGQ120" s="149"/>
      <c r="FGR120" s="149"/>
      <c r="FGS120" s="149"/>
      <c r="FGT120" s="149"/>
      <c r="FGU120" s="149"/>
      <c r="FGV120" s="149"/>
      <c r="FGW120" s="149"/>
      <c r="FGX120" s="149"/>
      <c r="FGY120" s="149"/>
      <c r="FGZ120" s="149"/>
      <c r="FHA120" s="149"/>
      <c r="FHB120" s="149"/>
      <c r="FHC120" s="149"/>
      <c r="FHD120" s="149"/>
      <c r="FHE120" s="149"/>
      <c r="FHF120" s="149"/>
      <c r="FHG120" s="149"/>
      <c r="FHH120" s="149"/>
      <c r="FHI120" s="149"/>
      <c r="FHJ120" s="149"/>
      <c r="FHK120" s="149"/>
      <c r="FHL120" s="149"/>
      <c r="FHM120" s="149"/>
      <c r="FHN120" s="149"/>
      <c r="FHO120" s="149"/>
      <c r="FHP120" s="149"/>
      <c r="FHQ120" s="149"/>
      <c r="FHR120" s="149"/>
      <c r="FHS120" s="149"/>
      <c r="FHT120" s="149"/>
      <c r="FHU120" s="149"/>
      <c r="FHV120" s="149"/>
      <c r="FHW120" s="149"/>
      <c r="FHX120" s="149"/>
      <c r="FHY120" s="149"/>
      <c r="FHZ120" s="149"/>
      <c r="FIA120" s="149"/>
      <c r="FIB120" s="149"/>
      <c r="FIC120" s="149"/>
      <c r="FID120" s="149"/>
      <c r="FIE120" s="149"/>
      <c r="FIF120" s="149"/>
      <c r="FIG120" s="149"/>
      <c r="FIH120" s="149"/>
      <c r="FII120" s="149"/>
      <c r="FIJ120" s="149"/>
      <c r="FIK120" s="149"/>
      <c r="FIL120" s="149"/>
      <c r="FIM120" s="149"/>
      <c r="FIN120" s="149"/>
      <c r="FIO120" s="149"/>
      <c r="FIP120" s="149"/>
      <c r="FIQ120" s="149"/>
      <c r="FIR120" s="149"/>
      <c r="FIS120" s="149"/>
      <c r="FIT120" s="149"/>
      <c r="FIU120" s="149"/>
      <c r="FIV120" s="149"/>
      <c r="FIW120" s="149"/>
      <c r="FIX120" s="149"/>
      <c r="FIY120" s="149"/>
      <c r="FIZ120" s="149"/>
      <c r="FJA120" s="149"/>
      <c r="FJB120" s="149"/>
      <c r="FJC120" s="149"/>
      <c r="FJD120" s="149"/>
      <c r="FJE120" s="149"/>
      <c r="FJF120" s="149"/>
      <c r="FJG120" s="149"/>
      <c r="FJH120" s="149"/>
      <c r="FJI120" s="149"/>
      <c r="FJJ120" s="149"/>
      <c r="FJK120" s="149"/>
      <c r="FJL120" s="149"/>
      <c r="FJM120" s="149"/>
      <c r="FJN120" s="149"/>
      <c r="FJO120" s="149"/>
      <c r="FJP120" s="149"/>
      <c r="FJQ120" s="149"/>
      <c r="FJR120" s="149"/>
      <c r="FJS120" s="149"/>
      <c r="FJT120" s="149"/>
      <c r="FJU120" s="149"/>
      <c r="FJV120" s="149"/>
      <c r="FJW120" s="149"/>
      <c r="FJX120" s="149"/>
      <c r="FJY120" s="149"/>
      <c r="FJZ120" s="149"/>
      <c r="FKA120" s="149"/>
      <c r="FKB120" s="149"/>
      <c r="FKC120" s="149"/>
      <c r="FKD120" s="149"/>
      <c r="FKE120" s="149"/>
      <c r="FKF120" s="149"/>
      <c r="FKG120" s="149"/>
      <c r="FKH120" s="149"/>
      <c r="FKI120" s="149"/>
      <c r="FKJ120" s="149"/>
      <c r="FKK120" s="149"/>
      <c r="FKL120" s="149"/>
      <c r="FKM120" s="149"/>
      <c r="FKN120" s="149"/>
      <c r="FKO120" s="149"/>
      <c r="FKP120" s="149"/>
      <c r="FKQ120" s="149"/>
      <c r="FKR120" s="149"/>
      <c r="FKS120" s="149"/>
      <c r="FKT120" s="149"/>
      <c r="FKU120" s="149"/>
      <c r="FKV120" s="149"/>
      <c r="FKW120" s="149"/>
      <c r="FKX120" s="149"/>
      <c r="FKY120" s="149"/>
      <c r="FKZ120" s="149"/>
      <c r="FLA120" s="149"/>
      <c r="FLB120" s="149"/>
      <c r="FLC120" s="149"/>
      <c r="FLD120" s="149"/>
      <c r="FLE120" s="149"/>
      <c r="FLF120" s="149"/>
      <c r="FLG120" s="149"/>
      <c r="FLH120" s="149"/>
      <c r="FLI120" s="149"/>
      <c r="FLJ120" s="149"/>
      <c r="FLK120" s="149"/>
      <c r="FLL120" s="149"/>
      <c r="FLM120" s="149"/>
      <c r="FLN120" s="149"/>
      <c r="FLO120" s="149"/>
      <c r="FLP120" s="149"/>
      <c r="FLQ120" s="149"/>
      <c r="FLR120" s="149"/>
      <c r="FLS120" s="149"/>
      <c r="FLT120" s="149"/>
      <c r="FLU120" s="149"/>
      <c r="FLV120" s="149"/>
      <c r="FLW120" s="149"/>
      <c r="FLX120" s="149"/>
      <c r="FLY120" s="149"/>
      <c r="FLZ120" s="149"/>
      <c r="FMA120" s="149"/>
      <c r="FMB120" s="149"/>
      <c r="FMC120" s="149"/>
      <c r="FMD120" s="149"/>
      <c r="FME120" s="149"/>
      <c r="FMF120" s="149"/>
      <c r="FMG120" s="149"/>
      <c r="FMH120" s="149"/>
      <c r="FMI120" s="149"/>
      <c r="FMJ120" s="149"/>
      <c r="FMK120" s="149"/>
      <c r="FML120" s="149"/>
      <c r="FMM120" s="149"/>
      <c r="FMN120" s="149"/>
      <c r="FMO120" s="149"/>
      <c r="FMP120" s="149"/>
      <c r="FMQ120" s="149"/>
      <c r="FMR120" s="149"/>
      <c r="FMS120" s="149"/>
      <c r="FMT120" s="149"/>
      <c r="FMU120" s="149"/>
      <c r="FMV120" s="149"/>
      <c r="FMW120" s="149"/>
      <c r="FMX120" s="149"/>
      <c r="FMY120" s="149"/>
      <c r="FMZ120" s="149"/>
      <c r="FNA120" s="149"/>
      <c r="FNB120" s="149"/>
      <c r="FNC120" s="149"/>
      <c r="FND120" s="149"/>
      <c r="FNE120" s="149"/>
      <c r="FNF120" s="149"/>
      <c r="FNG120" s="149"/>
      <c r="FNH120" s="149"/>
      <c r="FNI120" s="149"/>
      <c r="FNJ120" s="149"/>
      <c r="FNK120" s="149"/>
      <c r="FNL120" s="149"/>
      <c r="FNM120" s="149"/>
      <c r="FNN120" s="149"/>
      <c r="FNO120" s="149"/>
      <c r="FNP120" s="149"/>
      <c r="FNQ120" s="149"/>
      <c r="FNR120" s="149"/>
      <c r="FNS120" s="149"/>
      <c r="FNT120" s="149"/>
      <c r="FNU120" s="149"/>
      <c r="FNV120" s="149"/>
      <c r="FNW120" s="149"/>
      <c r="FNX120" s="149"/>
      <c r="FNY120" s="149"/>
      <c r="FNZ120" s="149"/>
      <c r="FOA120" s="149"/>
      <c r="FOB120" s="149"/>
      <c r="FOC120" s="149"/>
      <c r="FOD120" s="149"/>
      <c r="FOE120" s="149"/>
      <c r="FOF120" s="149"/>
      <c r="FOG120" s="149"/>
      <c r="FOH120" s="149"/>
      <c r="FOI120" s="149"/>
      <c r="FOJ120" s="149"/>
      <c r="FOK120" s="149"/>
      <c r="FOL120" s="149"/>
      <c r="FOM120" s="149"/>
      <c r="FON120" s="149"/>
      <c r="FOO120" s="149"/>
      <c r="FOP120" s="149"/>
      <c r="FOQ120" s="149"/>
      <c r="FOR120" s="149"/>
      <c r="FOS120" s="149"/>
      <c r="FOT120" s="149"/>
      <c r="FOU120" s="149"/>
      <c r="FOV120" s="149"/>
      <c r="FOW120" s="149"/>
      <c r="FOX120" s="149"/>
      <c r="FOY120" s="149"/>
      <c r="FOZ120" s="149"/>
      <c r="FPA120" s="149"/>
      <c r="FPB120" s="149"/>
      <c r="FPC120" s="149"/>
      <c r="FPD120" s="149"/>
      <c r="FPE120" s="149"/>
      <c r="FPF120" s="149"/>
      <c r="FPG120" s="149"/>
      <c r="FPH120" s="149"/>
      <c r="FPI120" s="149"/>
      <c r="FPJ120" s="149"/>
      <c r="FPK120" s="149"/>
      <c r="FPL120" s="149"/>
      <c r="FPM120" s="149"/>
      <c r="FPN120" s="149"/>
      <c r="FPO120" s="149"/>
      <c r="FPP120" s="149"/>
      <c r="FPQ120" s="149"/>
      <c r="FPR120" s="149"/>
      <c r="FPS120" s="149"/>
      <c r="FPT120" s="149"/>
      <c r="FPU120" s="149"/>
      <c r="FPV120" s="149"/>
      <c r="FPW120" s="149"/>
      <c r="FPX120" s="149"/>
      <c r="FPY120" s="149"/>
      <c r="FPZ120" s="149"/>
      <c r="FQA120" s="149"/>
      <c r="FQB120" s="149"/>
      <c r="FQC120" s="149"/>
      <c r="FQD120" s="149"/>
      <c r="FQE120" s="149"/>
      <c r="FQF120" s="149"/>
      <c r="FQG120" s="149"/>
      <c r="FQH120" s="149"/>
      <c r="FQI120" s="149"/>
      <c r="FQJ120" s="149"/>
      <c r="FQK120" s="149"/>
      <c r="FQL120" s="149"/>
      <c r="FQM120" s="149"/>
      <c r="FQN120" s="149"/>
      <c r="FQO120" s="149"/>
      <c r="FQP120" s="149"/>
      <c r="FQQ120" s="149"/>
      <c r="FQR120" s="149"/>
      <c r="FQS120" s="149"/>
      <c r="FQT120" s="149"/>
      <c r="FQU120" s="149"/>
      <c r="FQV120" s="149"/>
      <c r="FQW120" s="149"/>
      <c r="FQX120" s="149"/>
      <c r="FQY120" s="149"/>
      <c r="FQZ120" s="149"/>
      <c r="FRA120" s="149"/>
      <c r="FRB120" s="149"/>
      <c r="FRC120" s="149"/>
      <c r="FRD120" s="149"/>
      <c r="FRE120" s="149"/>
      <c r="FRF120" s="149"/>
      <c r="FRG120" s="149"/>
      <c r="FRH120" s="149"/>
      <c r="FRI120" s="149"/>
      <c r="FRJ120" s="149"/>
      <c r="FRK120" s="149"/>
      <c r="FRL120" s="149"/>
      <c r="FRM120" s="149"/>
      <c r="FRN120" s="149"/>
      <c r="FRO120" s="149"/>
      <c r="FRP120" s="149"/>
      <c r="FRQ120" s="149"/>
      <c r="FRR120" s="149"/>
      <c r="FRS120" s="149"/>
      <c r="FRT120" s="149"/>
      <c r="FRU120" s="149"/>
      <c r="FRV120" s="149"/>
      <c r="FRW120" s="149"/>
      <c r="FRX120" s="149"/>
      <c r="FRY120" s="149"/>
      <c r="FRZ120" s="149"/>
      <c r="FSA120" s="149"/>
      <c r="FSB120" s="149"/>
      <c r="FSC120" s="149"/>
      <c r="FSD120" s="149"/>
      <c r="FSE120" s="149"/>
      <c r="FSF120" s="149"/>
      <c r="FSG120" s="149"/>
      <c r="FSH120" s="149"/>
      <c r="FSI120" s="149"/>
      <c r="FSJ120" s="149"/>
      <c r="FSK120" s="149"/>
      <c r="FSL120" s="149"/>
      <c r="FSM120" s="149"/>
      <c r="FSN120" s="149"/>
      <c r="FSO120" s="149"/>
      <c r="FSP120" s="149"/>
      <c r="FSQ120" s="149"/>
      <c r="FSR120" s="149"/>
      <c r="FSS120" s="149"/>
      <c r="FST120" s="149"/>
      <c r="FSU120" s="149"/>
      <c r="FSV120" s="149"/>
      <c r="FSW120" s="149"/>
      <c r="FSX120" s="149"/>
      <c r="FSY120" s="149"/>
      <c r="FSZ120" s="149"/>
      <c r="FTA120" s="149"/>
      <c r="FTB120" s="149"/>
      <c r="FTC120" s="149"/>
      <c r="FTD120" s="149"/>
      <c r="FTE120" s="149"/>
      <c r="FTF120" s="149"/>
      <c r="FTG120" s="149"/>
      <c r="FTH120" s="149"/>
      <c r="FTI120" s="149"/>
      <c r="FTJ120" s="149"/>
      <c r="FTK120" s="149"/>
      <c r="FTL120" s="149"/>
      <c r="FTM120" s="149"/>
      <c r="FTN120" s="149"/>
      <c r="FTO120" s="149"/>
      <c r="FTP120" s="149"/>
      <c r="FTQ120" s="149"/>
      <c r="FTR120" s="149"/>
      <c r="FTS120" s="149"/>
      <c r="FTT120" s="149"/>
      <c r="FTU120" s="149"/>
      <c r="FTV120" s="149"/>
      <c r="FTW120" s="149"/>
      <c r="FTX120" s="149"/>
      <c r="FTY120" s="149"/>
      <c r="FTZ120" s="149"/>
      <c r="FUA120" s="149"/>
      <c r="FUB120" s="149"/>
      <c r="FUC120" s="149"/>
      <c r="FUD120" s="149"/>
      <c r="FUE120" s="149"/>
      <c r="FUF120" s="149"/>
      <c r="FUG120" s="149"/>
      <c r="FUH120" s="149"/>
      <c r="FUI120" s="149"/>
      <c r="FUJ120" s="149"/>
      <c r="FUK120" s="149"/>
      <c r="FUL120" s="149"/>
      <c r="FUM120" s="149"/>
      <c r="FUN120" s="149"/>
      <c r="FUO120" s="149"/>
      <c r="FUP120" s="149"/>
      <c r="FUQ120" s="149"/>
      <c r="FUR120" s="149"/>
      <c r="FUS120" s="149"/>
      <c r="FUT120" s="149"/>
      <c r="FUU120" s="149"/>
      <c r="FUV120" s="149"/>
      <c r="FUW120" s="149"/>
      <c r="FUX120" s="149"/>
      <c r="FUY120" s="149"/>
      <c r="FUZ120" s="149"/>
      <c r="FVA120" s="149"/>
      <c r="FVB120" s="149"/>
      <c r="FVC120" s="149"/>
      <c r="FVD120" s="149"/>
      <c r="FVE120" s="149"/>
      <c r="FVF120" s="149"/>
      <c r="FVG120" s="149"/>
      <c r="FVH120" s="149"/>
      <c r="FVI120" s="149"/>
      <c r="FVJ120" s="149"/>
      <c r="FVK120" s="149"/>
      <c r="FVL120" s="149"/>
      <c r="FVM120" s="149"/>
      <c r="FVN120" s="149"/>
      <c r="FVO120" s="149"/>
      <c r="FVP120" s="149"/>
      <c r="FVQ120" s="149"/>
      <c r="FVR120" s="149"/>
      <c r="FVS120" s="149"/>
      <c r="FVT120" s="149"/>
      <c r="FVU120" s="149"/>
      <c r="FVV120" s="149"/>
      <c r="FVW120" s="149"/>
      <c r="FVX120" s="149"/>
      <c r="FVY120" s="149"/>
      <c r="FVZ120" s="149"/>
      <c r="FWA120" s="149"/>
      <c r="FWB120" s="149"/>
      <c r="FWC120" s="149"/>
      <c r="FWD120" s="149"/>
      <c r="FWE120" s="149"/>
      <c r="FWF120" s="149"/>
      <c r="FWG120" s="149"/>
      <c r="FWH120" s="149"/>
      <c r="FWI120" s="149"/>
      <c r="FWJ120" s="149"/>
      <c r="FWK120" s="149"/>
      <c r="FWL120" s="149"/>
      <c r="FWM120" s="149"/>
      <c r="FWN120" s="149"/>
      <c r="FWO120" s="149"/>
      <c r="FWP120" s="149"/>
      <c r="FWQ120" s="149"/>
      <c r="FWR120" s="149"/>
      <c r="FWS120" s="149"/>
      <c r="FWT120" s="149"/>
      <c r="FWU120" s="149"/>
      <c r="FWV120" s="149"/>
      <c r="FWW120" s="149"/>
      <c r="FWX120" s="149"/>
      <c r="FWY120" s="149"/>
      <c r="FWZ120" s="149"/>
      <c r="FXA120" s="149"/>
      <c r="FXB120" s="149"/>
      <c r="FXC120" s="149"/>
      <c r="FXD120" s="149"/>
      <c r="FXE120" s="149"/>
      <c r="FXF120" s="149"/>
      <c r="FXG120" s="149"/>
      <c r="FXH120" s="149"/>
      <c r="FXI120" s="149"/>
      <c r="FXJ120" s="149"/>
      <c r="FXK120" s="149"/>
      <c r="FXL120" s="149"/>
      <c r="FXM120" s="149"/>
      <c r="FXN120" s="149"/>
      <c r="FXO120" s="149"/>
      <c r="FXP120" s="149"/>
      <c r="FXQ120" s="149"/>
      <c r="FXR120" s="149"/>
      <c r="FXS120" s="149"/>
      <c r="FXT120" s="149"/>
      <c r="FXU120" s="149"/>
      <c r="FXV120" s="149"/>
      <c r="FXW120" s="149"/>
      <c r="FXX120" s="149"/>
      <c r="FXY120" s="149"/>
      <c r="FXZ120" s="149"/>
      <c r="FYA120" s="149"/>
      <c r="FYB120" s="149"/>
      <c r="FYC120" s="149"/>
      <c r="FYD120" s="149"/>
      <c r="FYE120" s="149"/>
      <c r="FYF120" s="149"/>
      <c r="FYG120" s="149"/>
      <c r="FYH120" s="149"/>
      <c r="FYI120" s="149"/>
      <c r="FYJ120" s="149"/>
      <c r="FYK120" s="149"/>
      <c r="FYL120" s="149"/>
      <c r="FYM120" s="149"/>
      <c r="FYN120" s="149"/>
      <c r="FYO120" s="149"/>
      <c r="FYP120" s="149"/>
      <c r="FYQ120" s="149"/>
      <c r="FYR120" s="149"/>
      <c r="FYS120" s="149"/>
      <c r="FYT120" s="149"/>
      <c r="FYU120" s="149"/>
      <c r="FYV120" s="149"/>
      <c r="FYW120" s="149"/>
      <c r="FYX120" s="149"/>
      <c r="FYY120" s="149"/>
      <c r="FYZ120" s="149"/>
      <c r="FZA120" s="149"/>
      <c r="FZB120" s="149"/>
      <c r="FZC120" s="149"/>
      <c r="FZD120" s="149"/>
      <c r="FZE120" s="149"/>
      <c r="FZF120" s="149"/>
      <c r="FZG120" s="149"/>
      <c r="FZH120" s="149"/>
      <c r="FZI120" s="149"/>
      <c r="FZJ120" s="149"/>
      <c r="FZK120" s="149"/>
      <c r="FZL120" s="149"/>
      <c r="FZM120" s="149"/>
      <c r="FZN120" s="149"/>
      <c r="FZO120" s="149"/>
      <c r="FZP120" s="149"/>
      <c r="FZQ120" s="149"/>
      <c r="FZR120" s="149"/>
      <c r="FZS120" s="149"/>
      <c r="FZT120" s="149"/>
      <c r="FZU120" s="149"/>
      <c r="FZV120" s="149"/>
      <c r="FZW120" s="149"/>
      <c r="FZX120" s="149"/>
      <c r="FZY120" s="149"/>
      <c r="FZZ120" s="149"/>
      <c r="GAA120" s="149"/>
      <c r="GAB120" s="149"/>
      <c r="GAC120" s="149"/>
      <c r="GAD120" s="149"/>
      <c r="GAE120" s="149"/>
      <c r="GAF120" s="149"/>
      <c r="GAG120" s="149"/>
      <c r="GAH120" s="149"/>
      <c r="GAI120" s="149"/>
      <c r="GAJ120" s="149"/>
      <c r="GAK120" s="149"/>
      <c r="GAL120" s="149"/>
      <c r="GAM120" s="149"/>
      <c r="GAN120" s="149"/>
      <c r="GAO120" s="149"/>
      <c r="GAP120" s="149"/>
      <c r="GAQ120" s="149"/>
      <c r="GAR120" s="149"/>
      <c r="GAS120" s="149"/>
      <c r="GAT120" s="149"/>
      <c r="GAU120" s="149"/>
      <c r="GAV120" s="149"/>
      <c r="GAW120" s="149"/>
      <c r="GAX120" s="149"/>
      <c r="GAY120" s="149"/>
      <c r="GAZ120" s="149"/>
      <c r="GBA120" s="149"/>
      <c r="GBB120" s="149"/>
      <c r="GBC120" s="149"/>
      <c r="GBD120" s="149"/>
      <c r="GBE120" s="149"/>
      <c r="GBF120" s="149"/>
      <c r="GBG120" s="149"/>
      <c r="GBH120" s="149"/>
      <c r="GBI120" s="149"/>
      <c r="GBJ120" s="149"/>
      <c r="GBK120" s="149"/>
      <c r="GBL120" s="149"/>
      <c r="GBM120" s="149"/>
      <c r="GBN120" s="149"/>
      <c r="GBO120" s="149"/>
      <c r="GBP120" s="149"/>
      <c r="GBQ120" s="149"/>
      <c r="GBR120" s="149"/>
      <c r="GBS120" s="149"/>
      <c r="GBT120" s="149"/>
      <c r="GBU120" s="149"/>
      <c r="GBV120" s="149"/>
      <c r="GBW120" s="149"/>
      <c r="GBX120" s="149"/>
      <c r="GBY120" s="149"/>
      <c r="GBZ120" s="149"/>
      <c r="GCA120" s="149"/>
      <c r="GCB120" s="149"/>
      <c r="GCC120" s="149"/>
      <c r="GCD120" s="149"/>
      <c r="GCE120" s="149"/>
      <c r="GCF120" s="149"/>
      <c r="GCG120" s="149"/>
      <c r="GCH120" s="149"/>
      <c r="GCI120" s="149"/>
      <c r="GCJ120" s="149"/>
      <c r="GCK120" s="149"/>
      <c r="GCL120" s="149"/>
      <c r="GCM120" s="149"/>
      <c r="GCN120" s="149"/>
      <c r="GCO120" s="149"/>
      <c r="GCP120" s="149"/>
      <c r="GCQ120" s="149"/>
      <c r="GCR120" s="149"/>
      <c r="GCS120" s="149"/>
      <c r="GCT120" s="149"/>
      <c r="GCU120" s="149"/>
      <c r="GCV120" s="149"/>
      <c r="GCW120" s="149"/>
      <c r="GCX120" s="149"/>
      <c r="GCY120" s="149"/>
      <c r="GCZ120" s="149"/>
      <c r="GDA120" s="149"/>
      <c r="GDB120" s="149"/>
      <c r="GDC120" s="149"/>
      <c r="GDD120" s="149"/>
      <c r="GDE120" s="149"/>
      <c r="GDF120" s="149"/>
      <c r="GDG120" s="149"/>
      <c r="GDH120" s="149"/>
      <c r="GDI120" s="149"/>
      <c r="GDJ120" s="149"/>
      <c r="GDK120" s="149"/>
      <c r="GDL120" s="149"/>
      <c r="GDM120" s="149"/>
      <c r="GDN120" s="149"/>
      <c r="GDO120" s="149"/>
      <c r="GDP120" s="149"/>
      <c r="GDQ120" s="149"/>
      <c r="GDR120" s="149"/>
      <c r="GDS120" s="149"/>
      <c r="GDT120" s="149"/>
      <c r="GDU120" s="149"/>
      <c r="GDV120" s="149"/>
      <c r="GDW120" s="149"/>
      <c r="GDX120" s="149"/>
      <c r="GDY120" s="149"/>
      <c r="GDZ120" s="149"/>
      <c r="GEA120" s="149"/>
      <c r="GEB120" s="149"/>
      <c r="GEC120" s="149"/>
      <c r="GED120" s="149"/>
      <c r="GEE120" s="149"/>
      <c r="GEF120" s="149"/>
      <c r="GEG120" s="149"/>
      <c r="GEH120" s="149"/>
      <c r="GEI120" s="149"/>
      <c r="GEJ120" s="149"/>
      <c r="GEK120" s="149"/>
      <c r="GEL120" s="149"/>
      <c r="GEM120" s="149"/>
      <c r="GEN120" s="149"/>
      <c r="GEO120" s="149"/>
      <c r="GEP120" s="149"/>
      <c r="GEQ120" s="149"/>
      <c r="GER120" s="149"/>
      <c r="GES120" s="149"/>
      <c r="GET120" s="149"/>
      <c r="GEU120" s="149"/>
      <c r="GEV120" s="149"/>
      <c r="GEW120" s="149"/>
      <c r="GEX120" s="149"/>
      <c r="GEY120" s="149"/>
      <c r="GEZ120" s="149"/>
      <c r="GFA120" s="149"/>
      <c r="GFB120" s="149"/>
      <c r="GFC120" s="149"/>
      <c r="GFD120" s="149"/>
      <c r="GFE120" s="149"/>
      <c r="GFF120" s="149"/>
      <c r="GFG120" s="149"/>
      <c r="GFH120" s="149"/>
      <c r="GFI120" s="149"/>
      <c r="GFJ120" s="149"/>
      <c r="GFK120" s="149"/>
      <c r="GFL120" s="149"/>
      <c r="GFM120" s="149"/>
      <c r="GFN120" s="149"/>
      <c r="GFO120" s="149"/>
      <c r="GFP120" s="149"/>
      <c r="GFQ120" s="149"/>
      <c r="GFR120" s="149"/>
      <c r="GFS120" s="149"/>
      <c r="GFT120" s="149"/>
      <c r="GFU120" s="149"/>
      <c r="GFV120" s="149"/>
      <c r="GFW120" s="149"/>
      <c r="GFX120" s="149"/>
      <c r="GFY120" s="149"/>
      <c r="GFZ120" s="149"/>
      <c r="GGA120" s="149"/>
      <c r="GGB120" s="149"/>
      <c r="GGC120" s="149"/>
      <c r="GGD120" s="149"/>
      <c r="GGE120" s="149"/>
      <c r="GGF120" s="149"/>
      <c r="GGG120" s="149"/>
      <c r="GGH120" s="149"/>
      <c r="GGI120" s="149"/>
      <c r="GGJ120" s="149"/>
      <c r="GGK120" s="149"/>
      <c r="GGL120" s="149"/>
      <c r="GGM120" s="149"/>
      <c r="GGN120" s="149"/>
      <c r="GGO120" s="149"/>
      <c r="GGP120" s="149"/>
      <c r="GGQ120" s="149"/>
      <c r="GGR120" s="149"/>
      <c r="GGS120" s="149"/>
      <c r="GGT120" s="149"/>
      <c r="GGU120" s="149"/>
      <c r="GGV120" s="149"/>
      <c r="GGW120" s="149"/>
      <c r="GGX120" s="149"/>
      <c r="GGY120" s="149"/>
      <c r="GGZ120" s="149"/>
      <c r="GHA120" s="149"/>
      <c r="GHB120" s="149"/>
      <c r="GHC120" s="149"/>
      <c r="GHD120" s="149"/>
      <c r="GHE120" s="149"/>
      <c r="GHF120" s="149"/>
      <c r="GHG120" s="149"/>
      <c r="GHH120" s="149"/>
      <c r="GHI120" s="149"/>
      <c r="GHJ120" s="149"/>
      <c r="GHK120" s="149"/>
      <c r="GHL120" s="149"/>
      <c r="GHM120" s="149"/>
      <c r="GHN120" s="149"/>
      <c r="GHO120" s="149"/>
      <c r="GHP120" s="149"/>
      <c r="GHQ120" s="149"/>
      <c r="GHR120" s="149"/>
      <c r="GHS120" s="149"/>
      <c r="GHT120" s="149"/>
      <c r="GHU120" s="149"/>
      <c r="GHV120" s="149"/>
      <c r="GHW120" s="149"/>
      <c r="GHX120" s="149"/>
      <c r="GHY120" s="149"/>
      <c r="GHZ120" s="149"/>
      <c r="GIA120" s="149"/>
      <c r="GIB120" s="149"/>
      <c r="GIC120" s="149"/>
      <c r="GID120" s="149"/>
      <c r="GIE120" s="149"/>
      <c r="GIF120" s="149"/>
      <c r="GIG120" s="149"/>
      <c r="GIH120" s="149"/>
      <c r="GII120" s="149"/>
      <c r="GIJ120" s="149"/>
      <c r="GIK120" s="149"/>
      <c r="GIL120" s="149"/>
      <c r="GIM120" s="149"/>
      <c r="GIN120" s="149"/>
      <c r="GIO120" s="149"/>
      <c r="GIP120" s="149"/>
      <c r="GIQ120" s="149"/>
      <c r="GIR120" s="149"/>
      <c r="GIS120" s="149"/>
      <c r="GIT120" s="149"/>
      <c r="GIU120" s="149"/>
      <c r="GIV120" s="149"/>
      <c r="GIW120" s="149"/>
      <c r="GIX120" s="149"/>
      <c r="GIY120" s="149"/>
      <c r="GIZ120" s="149"/>
      <c r="GJA120" s="149"/>
      <c r="GJB120" s="149"/>
      <c r="GJC120" s="149"/>
      <c r="GJD120" s="149"/>
      <c r="GJE120" s="149"/>
      <c r="GJF120" s="149"/>
      <c r="GJG120" s="149"/>
      <c r="GJH120" s="149"/>
      <c r="GJI120" s="149"/>
      <c r="GJJ120" s="149"/>
      <c r="GJK120" s="149"/>
      <c r="GJL120" s="149"/>
      <c r="GJM120" s="149"/>
      <c r="GJN120" s="149"/>
      <c r="GJO120" s="149"/>
      <c r="GJP120" s="149"/>
      <c r="GJQ120" s="149"/>
      <c r="GJR120" s="149"/>
      <c r="GJS120" s="149"/>
      <c r="GJT120" s="149"/>
      <c r="GJU120" s="149"/>
      <c r="GJV120" s="149"/>
      <c r="GJW120" s="149"/>
      <c r="GJX120" s="149"/>
      <c r="GJY120" s="149"/>
      <c r="GJZ120" s="149"/>
      <c r="GKA120" s="149"/>
      <c r="GKB120" s="149"/>
      <c r="GKC120" s="149"/>
      <c r="GKD120" s="149"/>
      <c r="GKE120" s="149"/>
      <c r="GKF120" s="149"/>
      <c r="GKG120" s="149"/>
      <c r="GKH120" s="149"/>
      <c r="GKI120" s="149"/>
      <c r="GKJ120" s="149"/>
      <c r="GKK120" s="149"/>
      <c r="GKL120" s="149"/>
      <c r="GKM120" s="149"/>
      <c r="GKN120" s="149"/>
      <c r="GKO120" s="149"/>
      <c r="GKP120" s="149"/>
      <c r="GKQ120" s="149"/>
      <c r="GKR120" s="149"/>
      <c r="GKS120" s="149"/>
      <c r="GKT120" s="149"/>
      <c r="GKU120" s="149"/>
      <c r="GKV120" s="149"/>
      <c r="GKW120" s="149"/>
      <c r="GKX120" s="149"/>
      <c r="GKY120" s="149"/>
      <c r="GKZ120" s="149"/>
      <c r="GLA120" s="149"/>
      <c r="GLB120" s="149"/>
      <c r="GLC120" s="149"/>
      <c r="GLD120" s="149"/>
      <c r="GLE120" s="149"/>
      <c r="GLF120" s="149"/>
      <c r="GLG120" s="149"/>
      <c r="GLH120" s="149"/>
      <c r="GLI120" s="149"/>
      <c r="GLJ120" s="149"/>
      <c r="GLK120" s="149"/>
      <c r="GLL120" s="149"/>
      <c r="GLM120" s="149"/>
      <c r="GLN120" s="149"/>
      <c r="GLO120" s="149"/>
      <c r="GLP120" s="149"/>
      <c r="GLQ120" s="149"/>
      <c r="GLR120" s="149"/>
      <c r="GLS120" s="149"/>
      <c r="GLT120" s="149"/>
      <c r="GLU120" s="149"/>
      <c r="GLV120" s="149"/>
      <c r="GLW120" s="149"/>
      <c r="GLX120" s="149"/>
      <c r="GLY120" s="149"/>
      <c r="GLZ120" s="149"/>
      <c r="GMA120" s="149"/>
      <c r="GMB120" s="149"/>
      <c r="GMC120" s="149"/>
      <c r="GMD120" s="149"/>
      <c r="GME120" s="149"/>
      <c r="GMF120" s="149"/>
      <c r="GMG120" s="149"/>
      <c r="GMH120" s="149"/>
      <c r="GMI120" s="149"/>
      <c r="GMJ120" s="149"/>
      <c r="GMK120" s="149"/>
      <c r="GML120" s="149"/>
      <c r="GMM120" s="149"/>
      <c r="GMN120" s="149"/>
      <c r="GMO120" s="149"/>
      <c r="GMP120" s="149"/>
      <c r="GMQ120" s="149"/>
      <c r="GMR120" s="149"/>
      <c r="GMS120" s="149"/>
      <c r="GMT120" s="149"/>
      <c r="GMU120" s="149"/>
      <c r="GMV120" s="149"/>
      <c r="GMW120" s="149"/>
      <c r="GMX120" s="149"/>
      <c r="GMY120" s="149"/>
      <c r="GMZ120" s="149"/>
      <c r="GNA120" s="149"/>
      <c r="GNB120" s="149"/>
      <c r="GNC120" s="149"/>
      <c r="GND120" s="149"/>
      <c r="GNE120" s="149"/>
      <c r="GNF120" s="149"/>
      <c r="GNG120" s="149"/>
      <c r="GNH120" s="149"/>
      <c r="GNI120" s="149"/>
      <c r="GNJ120" s="149"/>
      <c r="GNK120" s="149"/>
      <c r="GNL120" s="149"/>
      <c r="GNM120" s="149"/>
      <c r="GNN120" s="149"/>
      <c r="GNO120" s="149"/>
      <c r="GNP120" s="149"/>
      <c r="GNQ120" s="149"/>
      <c r="GNR120" s="149"/>
      <c r="GNS120" s="149"/>
      <c r="GNT120" s="149"/>
      <c r="GNU120" s="149"/>
      <c r="GNV120" s="149"/>
      <c r="GNW120" s="149"/>
      <c r="GNX120" s="149"/>
      <c r="GNY120" s="149"/>
      <c r="GNZ120" s="149"/>
      <c r="GOA120" s="149"/>
      <c r="GOB120" s="149"/>
      <c r="GOC120" s="149"/>
      <c r="GOD120" s="149"/>
      <c r="GOE120" s="149"/>
      <c r="GOF120" s="149"/>
      <c r="GOG120" s="149"/>
      <c r="GOH120" s="149"/>
      <c r="GOI120" s="149"/>
      <c r="GOJ120" s="149"/>
      <c r="GOK120" s="149"/>
      <c r="GOL120" s="149"/>
      <c r="GOM120" s="149"/>
      <c r="GON120" s="149"/>
      <c r="GOO120" s="149"/>
      <c r="GOP120" s="149"/>
      <c r="GOQ120" s="149"/>
      <c r="GOR120" s="149"/>
      <c r="GOS120" s="149"/>
      <c r="GOT120" s="149"/>
      <c r="GOU120" s="149"/>
      <c r="GOV120" s="149"/>
      <c r="GOW120" s="149"/>
      <c r="GOX120" s="149"/>
      <c r="GOY120" s="149"/>
      <c r="GOZ120" s="149"/>
      <c r="GPA120" s="149"/>
      <c r="GPB120" s="149"/>
      <c r="GPC120" s="149"/>
      <c r="GPD120" s="149"/>
      <c r="GPE120" s="149"/>
      <c r="GPF120" s="149"/>
      <c r="GPG120" s="149"/>
      <c r="GPH120" s="149"/>
      <c r="GPI120" s="149"/>
      <c r="GPJ120" s="149"/>
      <c r="GPK120" s="149"/>
      <c r="GPL120" s="149"/>
      <c r="GPM120" s="149"/>
      <c r="GPN120" s="149"/>
      <c r="GPO120" s="149"/>
      <c r="GPP120" s="149"/>
      <c r="GPQ120" s="149"/>
      <c r="GPR120" s="149"/>
      <c r="GPS120" s="149"/>
      <c r="GPT120" s="149"/>
      <c r="GPU120" s="149"/>
      <c r="GPV120" s="149"/>
      <c r="GPW120" s="149"/>
      <c r="GPX120" s="149"/>
      <c r="GPY120" s="149"/>
      <c r="GPZ120" s="149"/>
      <c r="GQA120" s="149"/>
      <c r="GQB120" s="149"/>
      <c r="GQC120" s="149"/>
      <c r="GQD120" s="149"/>
      <c r="GQE120" s="149"/>
      <c r="GQF120" s="149"/>
      <c r="GQG120" s="149"/>
      <c r="GQH120" s="149"/>
      <c r="GQI120" s="149"/>
      <c r="GQJ120" s="149"/>
      <c r="GQK120" s="149"/>
      <c r="GQL120" s="149"/>
      <c r="GQM120" s="149"/>
      <c r="GQN120" s="149"/>
      <c r="GQO120" s="149"/>
      <c r="GQP120" s="149"/>
      <c r="GQQ120" s="149"/>
      <c r="GQR120" s="149"/>
      <c r="GQS120" s="149"/>
      <c r="GQT120" s="149"/>
      <c r="GQU120" s="149"/>
      <c r="GQV120" s="149"/>
      <c r="GQW120" s="149"/>
      <c r="GQX120" s="149"/>
      <c r="GQY120" s="149"/>
      <c r="GQZ120" s="149"/>
      <c r="GRA120" s="149"/>
      <c r="GRB120" s="149"/>
      <c r="GRC120" s="149"/>
      <c r="GRD120" s="149"/>
      <c r="GRE120" s="149"/>
      <c r="GRF120" s="149"/>
      <c r="GRG120" s="149"/>
      <c r="GRH120" s="149"/>
      <c r="GRI120" s="149"/>
      <c r="GRJ120" s="149"/>
      <c r="GRK120" s="149"/>
      <c r="GRL120" s="149"/>
      <c r="GRM120" s="149"/>
      <c r="GRN120" s="149"/>
      <c r="GRO120" s="149"/>
      <c r="GRP120" s="149"/>
      <c r="GRQ120" s="149"/>
      <c r="GRR120" s="149"/>
      <c r="GRS120" s="149"/>
      <c r="GRT120" s="149"/>
      <c r="GRU120" s="149"/>
      <c r="GRV120" s="149"/>
      <c r="GRW120" s="149"/>
      <c r="GRX120" s="149"/>
      <c r="GRY120" s="149"/>
      <c r="GRZ120" s="149"/>
      <c r="GSA120" s="149"/>
      <c r="GSB120" s="149"/>
      <c r="GSC120" s="149"/>
      <c r="GSD120" s="149"/>
      <c r="GSE120" s="149"/>
      <c r="GSF120" s="149"/>
      <c r="GSG120" s="149"/>
      <c r="GSH120" s="149"/>
      <c r="GSI120" s="149"/>
      <c r="GSJ120" s="149"/>
      <c r="GSK120" s="149"/>
      <c r="GSL120" s="149"/>
      <c r="GSM120" s="149"/>
      <c r="GSN120" s="149"/>
      <c r="GSO120" s="149"/>
      <c r="GSP120" s="149"/>
      <c r="GSQ120" s="149"/>
      <c r="GSR120" s="149"/>
      <c r="GSS120" s="149"/>
      <c r="GST120" s="149"/>
      <c r="GSU120" s="149"/>
      <c r="GSV120" s="149"/>
      <c r="GSW120" s="149"/>
      <c r="GSX120" s="149"/>
      <c r="GSY120" s="149"/>
      <c r="GSZ120" s="149"/>
      <c r="GTA120" s="149"/>
      <c r="GTB120" s="149"/>
      <c r="GTC120" s="149"/>
      <c r="GTD120" s="149"/>
      <c r="GTE120" s="149"/>
      <c r="GTF120" s="149"/>
      <c r="GTG120" s="149"/>
      <c r="GTH120" s="149"/>
      <c r="GTI120" s="149"/>
      <c r="GTJ120" s="149"/>
      <c r="GTK120" s="149"/>
      <c r="GTL120" s="149"/>
      <c r="GTM120" s="149"/>
      <c r="GTN120" s="149"/>
      <c r="GTO120" s="149"/>
      <c r="GTP120" s="149"/>
      <c r="GTQ120" s="149"/>
      <c r="GTR120" s="149"/>
      <c r="GTS120" s="149"/>
      <c r="GTT120" s="149"/>
      <c r="GTU120" s="149"/>
      <c r="GTV120" s="149"/>
      <c r="GTW120" s="149"/>
      <c r="GTX120" s="149"/>
      <c r="GTY120" s="149"/>
      <c r="GTZ120" s="149"/>
      <c r="GUA120" s="149"/>
      <c r="GUB120" s="149"/>
      <c r="GUC120" s="149"/>
      <c r="GUD120" s="149"/>
      <c r="GUE120" s="149"/>
      <c r="GUF120" s="149"/>
      <c r="GUG120" s="149"/>
      <c r="GUH120" s="149"/>
      <c r="GUI120" s="149"/>
      <c r="GUJ120" s="149"/>
      <c r="GUK120" s="149"/>
      <c r="GUL120" s="149"/>
      <c r="GUM120" s="149"/>
      <c r="GUN120" s="149"/>
      <c r="GUO120" s="149"/>
      <c r="GUP120" s="149"/>
      <c r="GUQ120" s="149"/>
      <c r="GUR120" s="149"/>
      <c r="GUS120" s="149"/>
      <c r="GUT120" s="149"/>
      <c r="GUU120" s="149"/>
      <c r="GUV120" s="149"/>
      <c r="GUW120" s="149"/>
      <c r="GUX120" s="149"/>
      <c r="GUY120" s="149"/>
      <c r="GUZ120" s="149"/>
      <c r="GVA120" s="149"/>
      <c r="GVB120" s="149"/>
      <c r="GVC120" s="149"/>
      <c r="GVD120" s="149"/>
      <c r="GVE120" s="149"/>
      <c r="GVF120" s="149"/>
      <c r="GVG120" s="149"/>
      <c r="GVH120" s="149"/>
      <c r="GVI120" s="149"/>
      <c r="GVJ120" s="149"/>
      <c r="GVK120" s="149"/>
      <c r="GVL120" s="149"/>
      <c r="GVM120" s="149"/>
      <c r="GVN120" s="149"/>
      <c r="GVO120" s="149"/>
      <c r="GVP120" s="149"/>
      <c r="GVQ120" s="149"/>
      <c r="GVR120" s="149"/>
      <c r="GVS120" s="149"/>
      <c r="GVT120" s="149"/>
      <c r="GVU120" s="149"/>
      <c r="GVV120" s="149"/>
      <c r="GVW120" s="149"/>
      <c r="GVX120" s="149"/>
      <c r="GVY120" s="149"/>
      <c r="GVZ120" s="149"/>
      <c r="GWA120" s="149"/>
      <c r="GWB120" s="149"/>
      <c r="GWC120" s="149"/>
      <c r="GWD120" s="149"/>
      <c r="GWE120" s="149"/>
      <c r="GWF120" s="149"/>
      <c r="GWG120" s="149"/>
      <c r="GWH120" s="149"/>
      <c r="GWI120" s="149"/>
      <c r="GWJ120" s="149"/>
      <c r="GWK120" s="149"/>
      <c r="GWL120" s="149"/>
      <c r="GWM120" s="149"/>
      <c r="GWN120" s="149"/>
      <c r="GWO120" s="149"/>
      <c r="GWP120" s="149"/>
      <c r="GWQ120" s="149"/>
      <c r="GWR120" s="149"/>
      <c r="GWS120" s="149"/>
      <c r="GWT120" s="149"/>
      <c r="GWU120" s="149"/>
      <c r="GWV120" s="149"/>
      <c r="GWW120" s="149"/>
      <c r="GWX120" s="149"/>
      <c r="GWY120" s="149"/>
      <c r="GWZ120" s="149"/>
      <c r="GXA120" s="149"/>
      <c r="GXB120" s="149"/>
      <c r="GXC120" s="149"/>
      <c r="GXD120" s="149"/>
      <c r="GXE120" s="149"/>
      <c r="GXF120" s="149"/>
      <c r="GXG120" s="149"/>
      <c r="GXH120" s="149"/>
      <c r="GXI120" s="149"/>
      <c r="GXJ120" s="149"/>
      <c r="GXK120" s="149"/>
      <c r="GXL120" s="149"/>
      <c r="GXM120" s="149"/>
      <c r="GXN120" s="149"/>
      <c r="GXO120" s="149"/>
      <c r="GXP120" s="149"/>
      <c r="GXQ120" s="149"/>
      <c r="GXR120" s="149"/>
      <c r="GXS120" s="149"/>
      <c r="GXT120" s="149"/>
      <c r="GXU120" s="149"/>
      <c r="GXV120" s="149"/>
      <c r="GXW120" s="149"/>
      <c r="GXX120" s="149"/>
      <c r="GXY120" s="149"/>
      <c r="GXZ120" s="149"/>
      <c r="GYA120" s="149"/>
      <c r="GYB120" s="149"/>
      <c r="GYC120" s="149"/>
      <c r="GYD120" s="149"/>
      <c r="GYE120" s="149"/>
      <c r="GYF120" s="149"/>
      <c r="GYG120" s="149"/>
      <c r="GYH120" s="149"/>
      <c r="GYI120" s="149"/>
      <c r="GYJ120" s="149"/>
      <c r="GYK120" s="149"/>
      <c r="GYL120" s="149"/>
      <c r="GYM120" s="149"/>
      <c r="GYN120" s="149"/>
      <c r="GYO120" s="149"/>
      <c r="GYP120" s="149"/>
      <c r="GYQ120" s="149"/>
      <c r="GYR120" s="149"/>
      <c r="GYS120" s="149"/>
      <c r="GYT120" s="149"/>
      <c r="GYU120" s="149"/>
      <c r="GYV120" s="149"/>
      <c r="GYW120" s="149"/>
      <c r="GYX120" s="149"/>
      <c r="GYY120" s="149"/>
      <c r="GYZ120" s="149"/>
      <c r="GZA120" s="149"/>
      <c r="GZB120" s="149"/>
      <c r="GZC120" s="149"/>
      <c r="GZD120" s="149"/>
      <c r="GZE120" s="149"/>
      <c r="GZF120" s="149"/>
      <c r="GZG120" s="149"/>
      <c r="GZH120" s="149"/>
      <c r="GZI120" s="149"/>
      <c r="GZJ120" s="149"/>
      <c r="GZK120" s="149"/>
      <c r="GZL120" s="149"/>
      <c r="GZM120" s="149"/>
      <c r="GZN120" s="149"/>
      <c r="GZO120" s="149"/>
      <c r="GZP120" s="149"/>
      <c r="GZQ120" s="149"/>
      <c r="GZR120" s="149"/>
      <c r="GZS120" s="149"/>
      <c r="GZT120" s="149"/>
      <c r="GZU120" s="149"/>
      <c r="GZV120" s="149"/>
      <c r="GZW120" s="149"/>
      <c r="GZX120" s="149"/>
      <c r="GZY120" s="149"/>
      <c r="GZZ120" s="149"/>
      <c r="HAA120" s="149"/>
      <c r="HAB120" s="149"/>
      <c r="HAC120" s="149"/>
      <c r="HAD120" s="149"/>
      <c r="HAE120" s="149"/>
      <c r="HAF120" s="149"/>
      <c r="HAG120" s="149"/>
      <c r="HAH120" s="149"/>
      <c r="HAI120" s="149"/>
      <c r="HAJ120" s="149"/>
      <c r="HAK120" s="149"/>
      <c r="HAL120" s="149"/>
      <c r="HAM120" s="149"/>
      <c r="HAN120" s="149"/>
      <c r="HAO120" s="149"/>
      <c r="HAP120" s="149"/>
      <c r="HAQ120" s="149"/>
      <c r="HAR120" s="149"/>
      <c r="HAS120" s="149"/>
      <c r="HAT120" s="149"/>
      <c r="HAU120" s="149"/>
      <c r="HAV120" s="149"/>
      <c r="HAW120" s="149"/>
      <c r="HAX120" s="149"/>
      <c r="HAY120" s="149"/>
      <c r="HAZ120" s="149"/>
      <c r="HBA120" s="149"/>
      <c r="HBB120" s="149"/>
      <c r="HBC120" s="149"/>
      <c r="HBD120" s="149"/>
      <c r="HBE120" s="149"/>
      <c r="HBF120" s="149"/>
      <c r="HBG120" s="149"/>
      <c r="HBH120" s="149"/>
      <c r="HBI120" s="149"/>
      <c r="HBJ120" s="149"/>
      <c r="HBK120" s="149"/>
      <c r="HBL120" s="149"/>
      <c r="HBM120" s="149"/>
      <c r="HBN120" s="149"/>
      <c r="HBO120" s="149"/>
      <c r="HBP120" s="149"/>
      <c r="HBQ120" s="149"/>
      <c r="HBR120" s="149"/>
      <c r="HBS120" s="149"/>
      <c r="HBT120" s="149"/>
      <c r="HBU120" s="149"/>
      <c r="HBV120" s="149"/>
      <c r="HBW120" s="149"/>
      <c r="HBX120" s="149"/>
      <c r="HBY120" s="149"/>
      <c r="HBZ120" s="149"/>
      <c r="HCA120" s="149"/>
      <c r="HCB120" s="149"/>
      <c r="HCC120" s="149"/>
      <c r="HCD120" s="149"/>
      <c r="HCE120" s="149"/>
      <c r="HCF120" s="149"/>
      <c r="HCG120" s="149"/>
      <c r="HCH120" s="149"/>
      <c r="HCI120" s="149"/>
      <c r="HCJ120" s="149"/>
      <c r="HCK120" s="149"/>
      <c r="HCL120" s="149"/>
      <c r="HCM120" s="149"/>
      <c r="HCN120" s="149"/>
      <c r="HCO120" s="149"/>
      <c r="HCP120" s="149"/>
      <c r="HCQ120" s="149"/>
      <c r="HCR120" s="149"/>
      <c r="HCS120" s="149"/>
      <c r="HCT120" s="149"/>
      <c r="HCU120" s="149"/>
      <c r="HCV120" s="149"/>
      <c r="HCW120" s="149"/>
      <c r="HCX120" s="149"/>
      <c r="HCY120" s="149"/>
      <c r="HCZ120" s="149"/>
      <c r="HDA120" s="149"/>
      <c r="HDB120" s="149"/>
      <c r="HDC120" s="149"/>
      <c r="HDD120" s="149"/>
      <c r="HDE120" s="149"/>
      <c r="HDF120" s="149"/>
      <c r="HDG120" s="149"/>
      <c r="HDH120" s="149"/>
      <c r="HDI120" s="149"/>
      <c r="HDJ120" s="149"/>
      <c r="HDK120" s="149"/>
      <c r="HDL120" s="149"/>
      <c r="HDM120" s="149"/>
      <c r="HDN120" s="149"/>
      <c r="HDO120" s="149"/>
      <c r="HDP120" s="149"/>
      <c r="HDQ120" s="149"/>
      <c r="HDR120" s="149"/>
      <c r="HDS120" s="149"/>
      <c r="HDT120" s="149"/>
      <c r="HDU120" s="149"/>
      <c r="HDV120" s="149"/>
      <c r="HDW120" s="149"/>
      <c r="HDX120" s="149"/>
      <c r="HDY120" s="149"/>
      <c r="HDZ120" s="149"/>
      <c r="HEA120" s="149"/>
      <c r="HEB120" s="149"/>
      <c r="HEC120" s="149"/>
      <c r="HED120" s="149"/>
      <c r="HEE120" s="149"/>
      <c r="HEF120" s="149"/>
      <c r="HEG120" s="149"/>
      <c r="HEH120" s="149"/>
      <c r="HEI120" s="149"/>
      <c r="HEJ120" s="149"/>
      <c r="HEK120" s="149"/>
      <c r="HEL120" s="149"/>
      <c r="HEM120" s="149"/>
      <c r="HEN120" s="149"/>
      <c r="HEO120" s="149"/>
      <c r="HEP120" s="149"/>
      <c r="HEQ120" s="149"/>
      <c r="HER120" s="149"/>
      <c r="HES120" s="149"/>
      <c r="HET120" s="149"/>
      <c r="HEU120" s="149"/>
      <c r="HEV120" s="149"/>
      <c r="HEW120" s="149"/>
      <c r="HEX120" s="149"/>
      <c r="HEY120" s="149"/>
      <c r="HEZ120" s="149"/>
      <c r="HFA120" s="149"/>
      <c r="HFB120" s="149"/>
      <c r="HFC120" s="149"/>
      <c r="HFD120" s="149"/>
      <c r="HFE120" s="149"/>
      <c r="HFF120" s="149"/>
      <c r="HFG120" s="149"/>
      <c r="HFH120" s="149"/>
      <c r="HFI120" s="149"/>
      <c r="HFJ120" s="149"/>
      <c r="HFK120" s="149"/>
      <c r="HFL120" s="149"/>
      <c r="HFM120" s="149"/>
      <c r="HFN120" s="149"/>
      <c r="HFO120" s="149"/>
      <c r="HFP120" s="149"/>
      <c r="HFQ120" s="149"/>
      <c r="HFR120" s="149"/>
      <c r="HFS120" s="149"/>
      <c r="HFT120" s="149"/>
      <c r="HFU120" s="149"/>
      <c r="HFV120" s="149"/>
      <c r="HFW120" s="149"/>
      <c r="HFX120" s="149"/>
      <c r="HFY120" s="149"/>
      <c r="HFZ120" s="149"/>
      <c r="HGA120" s="149"/>
      <c r="HGB120" s="149"/>
      <c r="HGC120" s="149"/>
      <c r="HGD120" s="149"/>
      <c r="HGE120" s="149"/>
      <c r="HGF120" s="149"/>
      <c r="HGG120" s="149"/>
      <c r="HGH120" s="149"/>
      <c r="HGI120" s="149"/>
      <c r="HGJ120" s="149"/>
      <c r="HGK120" s="149"/>
      <c r="HGL120" s="149"/>
      <c r="HGM120" s="149"/>
      <c r="HGN120" s="149"/>
      <c r="HGO120" s="149"/>
      <c r="HGP120" s="149"/>
      <c r="HGQ120" s="149"/>
      <c r="HGR120" s="149"/>
      <c r="HGS120" s="149"/>
      <c r="HGT120" s="149"/>
      <c r="HGU120" s="149"/>
      <c r="HGV120" s="149"/>
      <c r="HGW120" s="149"/>
      <c r="HGX120" s="149"/>
      <c r="HGY120" s="149"/>
      <c r="HGZ120" s="149"/>
      <c r="HHA120" s="149"/>
      <c r="HHB120" s="149"/>
      <c r="HHC120" s="149"/>
      <c r="HHD120" s="149"/>
      <c r="HHE120" s="149"/>
      <c r="HHF120" s="149"/>
      <c r="HHG120" s="149"/>
      <c r="HHH120" s="149"/>
      <c r="HHI120" s="149"/>
      <c r="HHJ120" s="149"/>
      <c r="HHK120" s="149"/>
      <c r="HHL120" s="149"/>
      <c r="HHM120" s="149"/>
      <c r="HHN120" s="149"/>
      <c r="HHO120" s="149"/>
      <c r="HHP120" s="149"/>
      <c r="HHQ120" s="149"/>
      <c r="HHR120" s="149"/>
      <c r="HHS120" s="149"/>
      <c r="HHT120" s="149"/>
      <c r="HHU120" s="149"/>
      <c r="HHV120" s="149"/>
      <c r="HHW120" s="149"/>
      <c r="HHX120" s="149"/>
      <c r="HHY120" s="149"/>
      <c r="HHZ120" s="149"/>
      <c r="HIA120" s="149"/>
      <c r="HIB120" s="149"/>
      <c r="HIC120" s="149"/>
      <c r="HID120" s="149"/>
      <c r="HIE120" s="149"/>
      <c r="HIF120" s="149"/>
      <c r="HIG120" s="149"/>
      <c r="HIH120" s="149"/>
      <c r="HII120" s="149"/>
      <c r="HIJ120" s="149"/>
      <c r="HIK120" s="149"/>
      <c r="HIL120" s="149"/>
      <c r="HIM120" s="149"/>
      <c r="HIN120" s="149"/>
      <c r="HIO120" s="149"/>
      <c r="HIP120" s="149"/>
      <c r="HIQ120" s="149"/>
      <c r="HIR120" s="149"/>
      <c r="HIS120" s="149"/>
      <c r="HIT120" s="149"/>
      <c r="HIU120" s="149"/>
      <c r="HIV120" s="149"/>
      <c r="HIW120" s="149"/>
      <c r="HIX120" s="149"/>
      <c r="HIY120" s="149"/>
      <c r="HIZ120" s="149"/>
      <c r="HJA120" s="149"/>
      <c r="HJB120" s="149"/>
      <c r="HJC120" s="149"/>
      <c r="HJD120" s="149"/>
      <c r="HJE120" s="149"/>
      <c r="HJF120" s="149"/>
      <c r="HJG120" s="149"/>
      <c r="HJH120" s="149"/>
      <c r="HJI120" s="149"/>
      <c r="HJJ120" s="149"/>
      <c r="HJK120" s="149"/>
      <c r="HJL120" s="149"/>
      <c r="HJM120" s="149"/>
      <c r="HJN120" s="149"/>
      <c r="HJO120" s="149"/>
      <c r="HJP120" s="149"/>
      <c r="HJQ120" s="149"/>
      <c r="HJR120" s="149"/>
      <c r="HJS120" s="149"/>
      <c r="HJT120" s="149"/>
      <c r="HJU120" s="149"/>
      <c r="HJV120" s="149"/>
      <c r="HJW120" s="149"/>
      <c r="HJX120" s="149"/>
      <c r="HJY120" s="149"/>
      <c r="HJZ120" s="149"/>
      <c r="HKA120" s="149"/>
      <c r="HKB120" s="149"/>
      <c r="HKC120" s="149"/>
      <c r="HKD120" s="149"/>
      <c r="HKE120" s="149"/>
      <c r="HKF120" s="149"/>
      <c r="HKG120" s="149"/>
      <c r="HKH120" s="149"/>
      <c r="HKI120" s="149"/>
      <c r="HKJ120" s="149"/>
      <c r="HKK120" s="149"/>
      <c r="HKL120" s="149"/>
      <c r="HKM120" s="149"/>
      <c r="HKN120" s="149"/>
      <c r="HKO120" s="149"/>
      <c r="HKP120" s="149"/>
      <c r="HKQ120" s="149"/>
      <c r="HKR120" s="149"/>
      <c r="HKS120" s="149"/>
      <c r="HKT120" s="149"/>
      <c r="HKU120" s="149"/>
      <c r="HKV120" s="149"/>
      <c r="HKW120" s="149"/>
      <c r="HKX120" s="149"/>
      <c r="HKY120" s="149"/>
      <c r="HKZ120" s="149"/>
      <c r="HLA120" s="149"/>
      <c r="HLB120" s="149"/>
      <c r="HLC120" s="149"/>
      <c r="HLD120" s="149"/>
      <c r="HLE120" s="149"/>
      <c r="HLF120" s="149"/>
      <c r="HLG120" s="149"/>
      <c r="HLH120" s="149"/>
      <c r="HLI120" s="149"/>
      <c r="HLJ120" s="149"/>
      <c r="HLK120" s="149"/>
      <c r="HLL120" s="149"/>
      <c r="HLM120" s="149"/>
      <c r="HLN120" s="149"/>
      <c r="HLO120" s="149"/>
      <c r="HLP120" s="149"/>
      <c r="HLQ120" s="149"/>
      <c r="HLR120" s="149"/>
      <c r="HLS120" s="149"/>
      <c r="HLT120" s="149"/>
      <c r="HLU120" s="149"/>
      <c r="HLV120" s="149"/>
      <c r="HLW120" s="149"/>
      <c r="HLX120" s="149"/>
      <c r="HLY120" s="149"/>
      <c r="HLZ120" s="149"/>
      <c r="HMA120" s="149"/>
      <c r="HMB120" s="149"/>
      <c r="HMC120" s="149"/>
      <c r="HMD120" s="149"/>
      <c r="HME120" s="149"/>
      <c r="HMF120" s="149"/>
      <c r="HMG120" s="149"/>
      <c r="HMH120" s="149"/>
      <c r="HMI120" s="149"/>
      <c r="HMJ120" s="149"/>
      <c r="HMK120" s="149"/>
      <c r="HML120" s="149"/>
      <c r="HMM120" s="149"/>
      <c r="HMN120" s="149"/>
      <c r="HMO120" s="149"/>
      <c r="HMP120" s="149"/>
      <c r="HMQ120" s="149"/>
      <c r="HMR120" s="149"/>
      <c r="HMS120" s="149"/>
      <c r="HMT120" s="149"/>
      <c r="HMU120" s="149"/>
      <c r="HMV120" s="149"/>
      <c r="HMW120" s="149"/>
      <c r="HMX120" s="149"/>
      <c r="HMY120" s="149"/>
      <c r="HMZ120" s="149"/>
      <c r="HNA120" s="149"/>
      <c r="HNB120" s="149"/>
      <c r="HNC120" s="149"/>
      <c r="HND120" s="149"/>
      <c r="HNE120" s="149"/>
      <c r="HNF120" s="149"/>
      <c r="HNG120" s="149"/>
      <c r="HNH120" s="149"/>
      <c r="HNI120" s="149"/>
      <c r="HNJ120" s="149"/>
      <c r="HNK120" s="149"/>
      <c r="HNL120" s="149"/>
      <c r="HNM120" s="149"/>
      <c r="HNN120" s="149"/>
      <c r="HNO120" s="149"/>
      <c r="HNP120" s="149"/>
      <c r="HNQ120" s="149"/>
      <c r="HNR120" s="149"/>
      <c r="HNS120" s="149"/>
      <c r="HNT120" s="149"/>
      <c r="HNU120" s="149"/>
      <c r="HNV120" s="149"/>
      <c r="HNW120" s="149"/>
      <c r="HNX120" s="149"/>
      <c r="HNY120" s="149"/>
      <c r="HNZ120" s="149"/>
      <c r="HOA120" s="149"/>
      <c r="HOB120" s="149"/>
      <c r="HOC120" s="149"/>
      <c r="HOD120" s="149"/>
      <c r="HOE120" s="149"/>
      <c r="HOF120" s="149"/>
      <c r="HOG120" s="149"/>
      <c r="HOH120" s="149"/>
      <c r="HOI120" s="149"/>
      <c r="HOJ120" s="149"/>
      <c r="HOK120" s="149"/>
      <c r="HOL120" s="149"/>
      <c r="HOM120" s="149"/>
      <c r="HON120" s="149"/>
      <c r="HOO120" s="149"/>
      <c r="HOP120" s="149"/>
      <c r="HOQ120" s="149"/>
      <c r="HOR120" s="149"/>
      <c r="HOS120" s="149"/>
      <c r="HOT120" s="149"/>
      <c r="HOU120" s="149"/>
      <c r="HOV120" s="149"/>
      <c r="HOW120" s="149"/>
      <c r="HOX120" s="149"/>
      <c r="HOY120" s="149"/>
      <c r="HOZ120" s="149"/>
      <c r="HPA120" s="149"/>
      <c r="HPB120" s="149"/>
      <c r="HPC120" s="149"/>
      <c r="HPD120" s="149"/>
      <c r="HPE120" s="149"/>
      <c r="HPF120" s="149"/>
      <c r="HPG120" s="149"/>
      <c r="HPH120" s="149"/>
      <c r="HPI120" s="149"/>
      <c r="HPJ120" s="149"/>
      <c r="HPK120" s="149"/>
      <c r="HPL120" s="149"/>
      <c r="HPM120" s="149"/>
      <c r="HPN120" s="149"/>
      <c r="HPO120" s="149"/>
      <c r="HPP120" s="149"/>
      <c r="HPQ120" s="149"/>
      <c r="HPR120" s="149"/>
      <c r="HPS120" s="149"/>
      <c r="HPT120" s="149"/>
      <c r="HPU120" s="149"/>
      <c r="HPV120" s="149"/>
      <c r="HPW120" s="149"/>
      <c r="HPX120" s="149"/>
      <c r="HPY120" s="149"/>
      <c r="HPZ120" s="149"/>
      <c r="HQA120" s="149"/>
      <c r="HQB120" s="149"/>
      <c r="HQC120" s="149"/>
      <c r="HQD120" s="149"/>
      <c r="HQE120" s="149"/>
      <c r="HQF120" s="149"/>
      <c r="HQG120" s="149"/>
      <c r="HQH120" s="149"/>
      <c r="HQI120" s="149"/>
      <c r="HQJ120" s="149"/>
      <c r="HQK120" s="149"/>
      <c r="HQL120" s="149"/>
      <c r="HQM120" s="149"/>
      <c r="HQN120" s="149"/>
      <c r="HQO120" s="149"/>
      <c r="HQP120" s="149"/>
      <c r="HQQ120" s="149"/>
      <c r="HQR120" s="149"/>
      <c r="HQS120" s="149"/>
      <c r="HQT120" s="149"/>
      <c r="HQU120" s="149"/>
      <c r="HQV120" s="149"/>
      <c r="HQW120" s="149"/>
      <c r="HQX120" s="149"/>
      <c r="HQY120" s="149"/>
      <c r="HQZ120" s="149"/>
      <c r="HRA120" s="149"/>
      <c r="HRB120" s="149"/>
      <c r="HRC120" s="149"/>
      <c r="HRD120" s="149"/>
      <c r="HRE120" s="149"/>
      <c r="HRF120" s="149"/>
      <c r="HRG120" s="149"/>
      <c r="HRH120" s="149"/>
      <c r="HRI120" s="149"/>
      <c r="HRJ120" s="149"/>
      <c r="HRK120" s="149"/>
      <c r="HRL120" s="149"/>
      <c r="HRM120" s="149"/>
      <c r="HRN120" s="149"/>
      <c r="HRO120" s="149"/>
      <c r="HRP120" s="149"/>
      <c r="HRQ120" s="149"/>
      <c r="HRR120" s="149"/>
      <c r="HRS120" s="149"/>
      <c r="HRT120" s="149"/>
      <c r="HRU120" s="149"/>
      <c r="HRV120" s="149"/>
      <c r="HRW120" s="149"/>
      <c r="HRX120" s="149"/>
      <c r="HRY120" s="149"/>
      <c r="HRZ120" s="149"/>
      <c r="HSA120" s="149"/>
      <c r="HSB120" s="149"/>
      <c r="HSC120" s="149"/>
      <c r="HSD120" s="149"/>
      <c r="HSE120" s="149"/>
      <c r="HSF120" s="149"/>
      <c r="HSG120" s="149"/>
      <c r="HSH120" s="149"/>
      <c r="HSI120" s="149"/>
      <c r="HSJ120" s="149"/>
      <c r="HSK120" s="149"/>
      <c r="HSL120" s="149"/>
      <c r="HSM120" s="149"/>
      <c r="HSN120" s="149"/>
      <c r="HSO120" s="149"/>
      <c r="HSP120" s="149"/>
      <c r="HSQ120" s="149"/>
      <c r="HSR120" s="149"/>
      <c r="HSS120" s="149"/>
      <c r="HST120" s="149"/>
      <c r="HSU120" s="149"/>
      <c r="HSV120" s="149"/>
      <c r="HSW120" s="149"/>
      <c r="HSX120" s="149"/>
      <c r="HSY120" s="149"/>
      <c r="HSZ120" s="149"/>
      <c r="HTA120" s="149"/>
      <c r="HTB120" s="149"/>
      <c r="HTC120" s="149"/>
      <c r="HTD120" s="149"/>
      <c r="HTE120" s="149"/>
      <c r="HTF120" s="149"/>
      <c r="HTG120" s="149"/>
      <c r="HTH120" s="149"/>
      <c r="HTI120" s="149"/>
      <c r="HTJ120" s="149"/>
      <c r="HTK120" s="149"/>
      <c r="HTL120" s="149"/>
      <c r="HTM120" s="149"/>
      <c r="HTN120" s="149"/>
      <c r="HTO120" s="149"/>
      <c r="HTP120" s="149"/>
      <c r="HTQ120" s="149"/>
      <c r="HTR120" s="149"/>
      <c r="HTS120" s="149"/>
      <c r="HTT120" s="149"/>
      <c r="HTU120" s="149"/>
      <c r="HTV120" s="149"/>
      <c r="HTW120" s="149"/>
      <c r="HTX120" s="149"/>
      <c r="HTY120" s="149"/>
      <c r="HTZ120" s="149"/>
      <c r="HUA120" s="149"/>
      <c r="HUB120" s="149"/>
      <c r="HUC120" s="149"/>
      <c r="HUD120" s="149"/>
      <c r="HUE120" s="149"/>
      <c r="HUF120" s="149"/>
      <c r="HUG120" s="149"/>
      <c r="HUH120" s="149"/>
      <c r="HUI120" s="149"/>
      <c r="HUJ120" s="149"/>
      <c r="HUK120" s="149"/>
      <c r="HUL120" s="149"/>
      <c r="HUM120" s="149"/>
      <c r="HUN120" s="149"/>
      <c r="HUO120" s="149"/>
      <c r="HUP120" s="149"/>
      <c r="HUQ120" s="149"/>
      <c r="HUR120" s="149"/>
      <c r="HUS120" s="149"/>
      <c r="HUT120" s="149"/>
      <c r="HUU120" s="149"/>
      <c r="HUV120" s="149"/>
      <c r="HUW120" s="149"/>
      <c r="HUX120" s="149"/>
      <c r="HUY120" s="149"/>
      <c r="HUZ120" s="149"/>
      <c r="HVA120" s="149"/>
      <c r="HVB120" s="149"/>
      <c r="HVC120" s="149"/>
      <c r="HVD120" s="149"/>
      <c r="HVE120" s="149"/>
      <c r="HVF120" s="149"/>
      <c r="HVG120" s="149"/>
      <c r="HVH120" s="149"/>
      <c r="HVI120" s="149"/>
      <c r="HVJ120" s="149"/>
      <c r="HVK120" s="149"/>
      <c r="HVL120" s="149"/>
      <c r="HVM120" s="149"/>
      <c r="HVN120" s="149"/>
      <c r="HVO120" s="149"/>
      <c r="HVP120" s="149"/>
      <c r="HVQ120" s="149"/>
      <c r="HVR120" s="149"/>
      <c r="HVS120" s="149"/>
      <c r="HVT120" s="149"/>
      <c r="HVU120" s="149"/>
      <c r="HVV120" s="149"/>
      <c r="HVW120" s="149"/>
      <c r="HVX120" s="149"/>
      <c r="HVY120" s="149"/>
      <c r="HVZ120" s="149"/>
      <c r="HWA120" s="149"/>
      <c r="HWB120" s="149"/>
      <c r="HWC120" s="149"/>
      <c r="HWD120" s="149"/>
      <c r="HWE120" s="149"/>
      <c r="HWF120" s="149"/>
      <c r="HWG120" s="149"/>
      <c r="HWH120" s="149"/>
      <c r="HWI120" s="149"/>
      <c r="HWJ120" s="149"/>
      <c r="HWK120" s="149"/>
      <c r="HWL120" s="149"/>
      <c r="HWM120" s="149"/>
      <c r="HWN120" s="149"/>
      <c r="HWO120" s="149"/>
      <c r="HWP120" s="149"/>
      <c r="HWQ120" s="149"/>
      <c r="HWR120" s="149"/>
      <c r="HWS120" s="149"/>
      <c r="HWT120" s="149"/>
      <c r="HWU120" s="149"/>
      <c r="HWV120" s="149"/>
      <c r="HWW120" s="149"/>
      <c r="HWX120" s="149"/>
      <c r="HWY120" s="149"/>
      <c r="HWZ120" s="149"/>
      <c r="HXA120" s="149"/>
      <c r="HXB120" s="149"/>
      <c r="HXC120" s="149"/>
      <c r="HXD120" s="149"/>
      <c r="HXE120" s="149"/>
      <c r="HXF120" s="149"/>
      <c r="HXG120" s="149"/>
      <c r="HXH120" s="149"/>
      <c r="HXI120" s="149"/>
      <c r="HXJ120" s="149"/>
      <c r="HXK120" s="149"/>
      <c r="HXL120" s="149"/>
      <c r="HXM120" s="149"/>
      <c r="HXN120" s="149"/>
      <c r="HXO120" s="149"/>
      <c r="HXP120" s="149"/>
      <c r="HXQ120" s="149"/>
      <c r="HXR120" s="149"/>
      <c r="HXS120" s="149"/>
      <c r="HXT120" s="149"/>
      <c r="HXU120" s="149"/>
      <c r="HXV120" s="149"/>
      <c r="HXW120" s="149"/>
      <c r="HXX120" s="149"/>
      <c r="HXY120" s="149"/>
      <c r="HXZ120" s="149"/>
      <c r="HYA120" s="149"/>
      <c r="HYB120" s="149"/>
      <c r="HYC120" s="149"/>
      <c r="HYD120" s="149"/>
      <c r="HYE120" s="149"/>
      <c r="HYF120" s="149"/>
      <c r="HYG120" s="149"/>
      <c r="HYH120" s="149"/>
      <c r="HYI120" s="149"/>
      <c r="HYJ120" s="149"/>
      <c r="HYK120" s="149"/>
      <c r="HYL120" s="149"/>
      <c r="HYM120" s="149"/>
      <c r="HYN120" s="149"/>
      <c r="HYO120" s="149"/>
      <c r="HYP120" s="149"/>
      <c r="HYQ120" s="149"/>
      <c r="HYR120" s="149"/>
      <c r="HYS120" s="149"/>
      <c r="HYT120" s="149"/>
      <c r="HYU120" s="149"/>
      <c r="HYV120" s="149"/>
      <c r="HYW120" s="149"/>
      <c r="HYX120" s="149"/>
      <c r="HYY120" s="149"/>
      <c r="HYZ120" s="149"/>
      <c r="HZA120" s="149"/>
      <c r="HZB120" s="149"/>
      <c r="HZC120" s="149"/>
      <c r="HZD120" s="149"/>
      <c r="HZE120" s="149"/>
      <c r="HZF120" s="149"/>
      <c r="HZG120" s="149"/>
      <c r="HZH120" s="149"/>
      <c r="HZI120" s="149"/>
      <c r="HZJ120" s="149"/>
      <c r="HZK120" s="149"/>
      <c r="HZL120" s="149"/>
      <c r="HZM120" s="149"/>
      <c r="HZN120" s="149"/>
      <c r="HZO120" s="149"/>
      <c r="HZP120" s="149"/>
      <c r="HZQ120" s="149"/>
      <c r="HZR120" s="149"/>
      <c r="HZS120" s="149"/>
      <c r="HZT120" s="149"/>
      <c r="HZU120" s="149"/>
      <c r="HZV120" s="149"/>
      <c r="HZW120" s="149"/>
      <c r="HZX120" s="149"/>
      <c r="HZY120" s="149"/>
      <c r="HZZ120" s="149"/>
      <c r="IAA120" s="149"/>
      <c r="IAB120" s="149"/>
      <c r="IAC120" s="149"/>
      <c r="IAD120" s="149"/>
      <c r="IAE120" s="149"/>
      <c r="IAF120" s="149"/>
      <c r="IAG120" s="149"/>
      <c r="IAH120" s="149"/>
      <c r="IAI120" s="149"/>
      <c r="IAJ120" s="149"/>
      <c r="IAK120" s="149"/>
      <c r="IAL120" s="149"/>
      <c r="IAM120" s="149"/>
      <c r="IAN120" s="149"/>
      <c r="IAO120" s="149"/>
      <c r="IAP120" s="149"/>
      <c r="IAQ120" s="149"/>
      <c r="IAR120" s="149"/>
      <c r="IAS120" s="149"/>
      <c r="IAT120" s="149"/>
      <c r="IAU120" s="149"/>
      <c r="IAV120" s="149"/>
      <c r="IAW120" s="149"/>
      <c r="IAX120" s="149"/>
      <c r="IAY120" s="149"/>
      <c r="IAZ120" s="149"/>
      <c r="IBA120" s="149"/>
      <c r="IBB120" s="149"/>
      <c r="IBC120" s="149"/>
      <c r="IBD120" s="149"/>
      <c r="IBE120" s="149"/>
      <c r="IBF120" s="149"/>
      <c r="IBG120" s="149"/>
      <c r="IBH120" s="149"/>
      <c r="IBI120" s="149"/>
      <c r="IBJ120" s="149"/>
      <c r="IBK120" s="149"/>
      <c r="IBL120" s="149"/>
      <c r="IBM120" s="149"/>
      <c r="IBN120" s="149"/>
      <c r="IBO120" s="149"/>
      <c r="IBP120" s="149"/>
      <c r="IBQ120" s="149"/>
      <c r="IBR120" s="149"/>
      <c r="IBS120" s="149"/>
      <c r="IBT120" s="149"/>
      <c r="IBU120" s="149"/>
      <c r="IBV120" s="149"/>
      <c r="IBW120" s="149"/>
      <c r="IBX120" s="149"/>
      <c r="IBY120" s="149"/>
      <c r="IBZ120" s="149"/>
      <c r="ICA120" s="149"/>
      <c r="ICB120" s="149"/>
      <c r="ICC120" s="149"/>
      <c r="ICD120" s="149"/>
      <c r="ICE120" s="149"/>
      <c r="ICF120" s="149"/>
      <c r="ICG120" s="149"/>
      <c r="ICH120" s="149"/>
      <c r="ICI120" s="149"/>
      <c r="ICJ120" s="149"/>
      <c r="ICK120" s="149"/>
      <c r="ICL120" s="149"/>
      <c r="ICM120" s="149"/>
      <c r="ICN120" s="149"/>
      <c r="ICO120" s="149"/>
      <c r="ICP120" s="149"/>
      <c r="ICQ120" s="149"/>
      <c r="ICR120" s="149"/>
      <c r="ICS120" s="149"/>
      <c r="ICT120" s="149"/>
      <c r="ICU120" s="149"/>
      <c r="ICV120" s="149"/>
      <c r="ICW120" s="149"/>
      <c r="ICX120" s="149"/>
      <c r="ICY120" s="149"/>
      <c r="ICZ120" s="149"/>
      <c r="IDA120" s="149"/>
      <c r="IDB120" s="149"/>
      <c r="IDC120" s="149"/>
      <c r="IDD120" s="149"/>
      <c r="IDE120" s="149"/>
      <c r="IDF120" s="149"/>
      <c r="IDG120" s="149"/>
      <c r="IDH120" s="149"/>
      <c r="IDI120" s="149"/>
      <c r="IDJ120" s="149"/>
      <c r="IDK120" s="149"/>
      <c r="IDL120" s="149"/>
      <c r="IDM120" s="149"/>
      <c r="IDN120" s="149"/>
      <c r="IDO120" s="149"/>
      <c r="IDP120" s="149"/>
      <c r="IDQ120" s="149"/>
      <c r="IDR120" s="149"/>
      <c r="IDS120" s="149"/>
      <c r="IDT120" s="149"/>
      <c r="IDU120" s="149"/>
      <c r="IDV120" s="149"/>
      <c r="IDW120" s="149"/>
      <c r="IDX120" s="149"/>
      <c r="IDY120" s="149"/>
      <c r="IDZ120" s="149"/>
      <c r="IEA120" s="149"/>
      <c r="IEB120" s="149"/>
      <c r="IEC120" s="149"/>
      <c r="IED120" s="149"/>
      <c r="IEE120" s="149"/>
      <c r="IEF120" s="149"/>
      <c r="IEG120" s="149"/>
      <c r="IEH120" s="149"/>
      <c r="IEI120" s="149"/>
      <c r="IEJ120" s="149"/>
      <c r="IEK120" s="149"/>
      <c r="IEL120" s="149"/>
      <c r="IEM120" s="149"/>
      <c r="IEN120" s="149"/>
      <c r="IEO120" s="149"/>
      <c r="IEP120" s="149"/>
      <c r="IEQ120" s="149"/>
      <c r="IER120" s="149"/>
      <c r="IES120" s="149"/>
      <c r="IET120" s="149"/>
      <c r="IEU120" s="149"/>
      <c r="IEV120" s="149"/>
      <c r="IEW120" s="149"/>
      <c r="IEX120" s="149"/>
      <c r="IEY120" s="149"/>
      <c r="IEZ120" s="149"/>
      <c r="IFA120" s="149"/>
      <c r="IFB120" s="149"/>
      <c r="IFC120" s="149"/>
      <c r="IFD120" s="149"/>
      <c r="IFE120" s="149"/>
      <c r="IFF120" s="149"/>
      <c r="IFG120" s="149"/>
      <c r="IFH120" s="149"/>
      <c r="IFI120" s="149"/>
      <c r="IFJ120" s="149"/>
      <c r="IFK120" s="149"/>
      <c r="IFL120" s="149"/>
      <c r="IFM120" s="149"/>
      <c r="IFN120" s="149"/>
      <c r="IFO120" s="149"/>
      <c r="IFP120" s="149"/>
      <c r="IFQ120" s="149"/>
      <c r="IFR120" s="149"/>
      <c r="IFS120" s="149"/>
      <c r="IFT120" s="149"/>
      <c r="IFU120" s="149"/>
      <c r="IFV120" s="149"/>
      <c r="IFW120" s="149"/>
      <c r="IFX120" s="149"/>
      <c r="IFY120" s="149"/>
      <c r="IFZ120" s="149"/>
      <c r="IGA120" s="149"/>
      <c r="IGB120" s="149"/>
      <c r="IGC120" s="149"/>
      <c r="IGD120" s="149"/>
      <c r="IGE120" s="149"/>
      <c r="IGF120" s="149"/>
      <c r="IGG120" s="149"/>
      <c r="IGH120" s="149"/>
      <c r="IGI120" s="149"/>
      <c r="IGJ120" s="149"/>
      <c r="IGK120" s="149"/>
      <c r="IGL120" s="149"/>
      <c r="IGM120" s="149"/>
      <c r="IGN120" s="149"/>
      <c r="IGO120" s="149"/>
      <c r="IGP120" s="149"/>
      <c r="IGQ120" s="149"/>
      <c r="IGR120" s="149"/>
      <c r="IGS120" s="149"/>
      <c r="IGT120" s="149"/>
      <c r="IGU120" s="149"/>
      <c r="IGV120" s="149"/>
      <c r="IGW120" s="149"/>
      <c r="IGX120" s="149"/>
      <c r="IGY120" s="149"/>
      <c r="IGZ120" s="149"/>
      <c r="IHA120" s="149"/>
      <c r="IHB120" s="149"/>
      <c r="IHC120" s="149"/>
      <c r="IHD120" s="149"/>
      <c r="IHE120" s="149"/>
      <c r="IHF120" s="149"/>
      <c r="IHG120" s="149"/>
      <c r="IHH120" s="149"/>
      <c r="IHI120" s="149"/>
      <c r="IHJ120" s="149"/>
      <c r="IHK120" s="149"/>
      <c r="IHL120" s="149"/>
      <c r="IHM120" s="149"/>
      <c r="IHN120" s="149"/>
      <c r="IHO120" s="149"/>
      <c r="IHP120" s="149"/>
      <c r="IHQ120" s="149"/>
      <c r="IHR120" s="149"/>
      <c r="IHS120" s="149"/>
      <c r="IHT120" s="149"/>
      <c r="IHU120" s="149"/>
      <c r="IHV120" s="149"/>
      <c r="IHW120" s="149"/>
      <c r="IHX120" s="149"/>
      <c r="IHY120" s="149"/>
      <c r="IHZ120" s="149"/>
      <c r="IIA120" s="149"/>
      <c r="IIB120" s="149"/>
      <c r="IIC120" s="149"/>
      <c r="IID120" s="149"/>
      <c r="IIE120" s="149"/>
      <c r="IIF120" s="149"/>
      <c r="IIG120" s="149"/>
      <c r="IIH120" s="149"/>
      <c r="III120" s="149"/>
      <c r="IIJ120" s="149"/>
      <c r="IIK120" s="149"/>
      <c r="IIL120" s="149"/>
      <c r="IIM120" s="149"/>
      <c r="IIN120" s="149"/>
      <c r="IIO120" s="149"/>
      <c r="IIP120" s="149"/>
      <c r="IIQ120" s="149"/>
      <c r="IIR120" s="149"/>
      <c r="IIS120" s="149"/>
      <c r="IIT120" s="149"/>
      <c r="IIU120" s="149"/>
      <c r="IIV120" s="149"/>
      <c r="IIW120" s="149"/>
      <c r="IIX120" s="149"/>
      <c r="IIY120" s="149"/>
      <c r="IIZ120" s="149"/>
      <c r="IJA120" s="149"/>
      <c r="IJB120" s="149"/>
      <c r="IJC120" s="149"/>
      <c r="IJD120" s="149"/>
      <c r="IJE120" s="149"/>
      <c r="IJF120" s="149"/>
      <c r="IJG120" s="149"/>
      <c r="IJH120" s="149"/>
      <c r="IJI120" s="149"/>
      <c r="IJJ120" s="149"/>
      <c r="IJK120" s="149"/>
      <c r="IJL120" s="149"/>
      <c r="IJM120" s="149"/>
      <c r="IJN120" s="149"/>
      <c r="IJO120" s="149"/>
      <c r="IJP120" s="149"/>
      <c r="IJQ120" s="149"/>
      <c r="IJR120" s="149"/>
      <c r="IJS120" s="149"/>
      <c r="IJT120" s="149"/>
      <c r="IJU120" s="149"/>
      <c r="IJV120" s="149"/>
      <c r="IJW120" s="149"/>
      <c r="IJX120" s="149"/>
      <c r="IJY120" s="149"/>
      <c r="IJZ120" s="149"/>
      <c r="IKA120" s="149"/>
      <c r="IKB120" s="149"/>
      <c r="IKC120" s="149"/>
      <c r="IKD120" s="149"/>
      <c r="IKE120" s="149"/>
      <c r="IKF120" s="149"/>
      <c r="IKG120" s="149"/>
      <c r="IKH120" s="149"/>
      <c r="IKI120" s="149"/>
      <c r="IKJ120" s="149"/>
      <c r="IKK120" s="149"/>
      <c r="IKL120" s="149"/>
      <c r="IKM120" s="149"/>
      <c r="IKN120" s="149"/>
      <c r="IKO120" s="149"/>
      <c r="IKP120" s="149"/>
      <c r="IKQ120" s="149"/>
      <c r="IKR120" s="149"/>
      <c r="IKS120" s="149"/>
      <c r="IKT120" s="149"/>
      <c r="IKU120" s="149"/>
      <c r="IKV120" s="149"/>
      <c r="IKW120" s="149"/>
      <c r="IKX120" s="149"/>
      <c r="IKY120" s="149"/>
      <c r="IKZ120" s="149"/>
      <c r="ILA120" s="149"/>
      <c r="ILB120" s="149"/>
      <c r="ILC120" s="149"/>
      <c r="ILD120" s="149"/>
      <c r="ILE120" s="149"/>
      <c r="ILF120" s="149"/>
      <c r="ILG120" s="149"/>
      <c r="ILH120" s="149"/>
      <c r="ILI120" s="149"/>
      <c r="ILJ120" s="149"/>
      <c r="ILK120" s="149"/>
      <c r="ILL120" s="149"/>
      <c r="ILM120" s="149"/>
      <c r="ILN120" s="149"/>
      <c r="ILO120" s="149"/>
      <c r="ILP120" s="149"/>
      <c r="ILQ120" s="149"/>
      <c r="ILR120" s="149"/>
      <c r="ILS120" s="149"/>
      <c r="ILT120" s="149"/>
      <c r="ILU120" s="149"/>
      <c r="ILV120" s="149"/>
      <c r="ILW120" s="149"/>
      <c r="ILX120" s="149"/>
      <c r="ILY120" s="149"/>
      <c r="ILZ120" s="149"/>
      <c r="IMA120" s="149"/>
      <c r="IMB120" s="149"/>
      <c r="IMC120" s="149"/>
      <c r="IMD120" s="149"/>
      <c r="IME120" s="149"/>
      <c r="IMF120" s="149"/>
      <c r="IMG120" s="149"/>
      <c r="IMH120" s="149"/>
      <c r="IMI120" s="149"/>
      <c r="IMJ120" s="149"/>
      <c r="IMK120" s="149"/>
      <c r="IML120" s="149"/>
      <c r="IMM120" s="149"/>
      <c r="IMN120" s="149"/>
      <c r="IMO120" s="149"/>
      <c r="IMP120" s="149"/>
      <c r="IMQ120" s="149"/>
      <c r="IMR120" s="149"/>
      <c r="IMS120" s="149"/>
      <c r="IMT120" s="149"/>
      <c r="IMU120" s="149"/>
      <c r="IMV120" s="149"/>
      <c r="IMW120" s="149"/>
      <c r="IMX120" s="149"/>
      <c r="IMY120" s="149"/>
      <c r="IMZ120" s="149"/>
      <c r="INA120" s="149"/>
      <c r="INB120" s="149"/>
      <c r="INC120" s="149"/>
      <c r="IND120" s="149"/>
      <c r="INE120" s="149"/>
      <c r="INF120" s="149"/>
      <c r="ING120" s="149"/>
      <c r="INH120" s="149"/>
      <c r="INI120" s="149"/>
      <c r="INJ120" s="149"/>
      <c r="INK120" s="149"/>
      <c r="INL120" s="149"/>
      <c r="INM120" s="149"/>
      <c r="INN120" s="149"/>
      <c r="INO120" s="149"/>
      <c r="INP120" s="149"/>
      <c r="INQ120" s="149"/>
      <c r="INR120" s="149"/>
      <c r="INS120" s="149"/>
      <c r="INT120" s="149"/>
      <c r="INU120" s="149"/>
      <c r="INV120" s="149"/>
      <c r="INW120" s="149"/>
      <c r="INX120" s="149"/>
      <c r="INY120" s="149"/>
      <c r="INZ120" s="149"/>
      <c r="IOA120" s="149"/>
      <c r="IOB120" s="149"/>
      <c r="IOC120" s="149"/>
      <c r="IOD120" s="149"/>
      <c r="IOE120" s="149"/>
      <c r="IOF120" s="149"/>
      <c r="IOG120" s="149"/>
      <c r="IOH120" s="149"/>
      <c r="IOI120" s="149"/>
      <c r="IOJ120" s="149"/>
      <c r="IOK120" s="149"/>
      <c r="IOL120" s="149"/>
      <c r="IOM120" s="149"/>
      <c r="ION120" s="149"/>
      <c r="IOO120" s="149"/>
      <c r="IOP120" s="149"/>
      <c r="IOQ120" s="149"/>
      <c r="IOR120" s="149"/>
      <c r="IOS120" s="149"/>
      <c r="IOT120" s="149"/>
      <c r="IOU120" s="149"/>
      <c r="IOV120" s="149"/>
      <c r="IOW120" s="149"/>
      <c r="IOX120" s="149"/>
      <c r="IOY120" s="149"/>
      <c r="IOZ120" s="149"/>
      <c r="IPA120" s="149"/>
      <c r="IPB120" s="149"/>
      <c r="IPC120" s="149"/>
      <c r="IPD120" s="149"/>
      <c r="IPE120" s="149"/>
      <c r="IPF120" s="149"/>
      <c r="IPG120" s="149"/>
      <c r="IPH120" s="149"/>
      <c r="IPI120" s="149"/>
      <c r="IPJ120" s="149"/>
      <c r="IPK120" s="149"/>
      <c r="IPL120" s="149"/>
      <c r="IPM120" s="149"/>
      <c r="IPN120" s="149"/>
      <c r="IPO120" s="149"/>
      <c r="IPP120" s="149"/>
      <c r="IPQ120" s="149"/>
      <c r="IPR120" s="149"/>
      <c r="IPS120" s="149"/>
      <c r="IPT120" s="149"/>
      <c r="IPU120" s="149"/>
      <c r="IPV120" s="149"/>
      <c r="IPW120" s="149"/>
      <c r="IPX120" s="149"/>
      <c r="IPY120" s="149"/>
      <c r="IPZ120" s="149"/>
      <c r="IQA120" s="149"/>
      <c r="IQB120" s="149"/>
      <c r="IQC120" s="149"/>
      <c r="IQD120" s="149"/>
      <c r="IQE120" s="149"/>
      <c r="IQF120" s="149"/>
      <c r="IQG120" s="149"/>
      <c r="IQH120" s="149"/>
      <c r="IQI120" s="149"/>
      <c r="IQJ120" s="149"/>
      <c r="IQK120" s="149"/>
      <c r="IQL120" s="149"/>
      <c r="IQM120" s="149"/>
      <c r="IQN120" s="149"/>
      <c r="IQO120" s="149"/>
      <c r="IQP120" s="149"/>
      <c r="IQQ120" s="149"/>
      <c r="IQR120" s="149"/>
      <c r="IQS120" s="149"/>
      <c r="IQT120" s="149"/>
      <c r="IQU120" s="149"/>
      <c r="IQV120" s="149"/>
      <c r="IQW120" s="149"/>
      <c r="IQX120" s="149"/>
      <c r="IQY120" s="149"/>
      <c r="IQZ120" s="149"/>
      <c r="IRA120" s="149"/>
      <c r="IRB120" s="149"/>
      <c r="IRC120" s="149"/>
      <c r="IRD120" s="149"/>
      <c r="IRE120" s="149"/>
      <c r="IRF120" s="149"/>
      <c r="IRG120" s="149"/>
      <c r="IRH120" s="149"/>
      <c r="IRI120" s="149"/>
      <c r="IRJ120" s="149"/>
      <c r="IRK120" s="149"/>
      <c r="IRL120" s="149"/>
      <c r="IRM120" s="149"/>
      <c r="IRN120" s="149"/>
      <c r="IRO120" s="149"/>
      <c r="IRP120" s="149"/>
      <c r="IRQ120" s="149"/>
      <c r="IRR120" s="149"/>
      <c r="IRS120" s="149"/>
      <c r="IRT120" s="149"/>
      <c r="IRU120" s="149"/>
      <c r="IRV120" s="149"/>
      <c r="IRW120" s="149"/>
      <c r="IRX120" s="149"/>
      <c r="IRY120" s="149"/>
      <c r="IRZ120" s="149"/>
      <c r="ISA120" s="149"/>
      <c r="ISB120" s="149"/>
      <c r="ISC120" s="149"/>
      <c r="ISD120" s="149"/>
      <c r="ISE120" s="149"/>
      <c r="ISF120" s="149"/>
      <c r="ISG120" s="149"/>
      <c r="ISH120" s="149"/>
      <c r="ISI120" s="149"/>
      <c r="ISJ120" s="149"/>
      <c r="ISK120" s="149"/>
      <c r="ISL120" s="149"/>
      <c r="ISM120" s="149"/>
      <c r="ISN120" s="149"/>
      <c r="ISO120" s="149"/>
      <c r="ISP120" s="149"/>
      <c r="ISQ120" s="149"/>
      <c r="ISR120" s="149"/>
      <c r="ISS120" s="149"/>
      <c r="IST120" s="149"/>
      <c r="ISU120" s="149"/>
      <c r="ISV120" s="149"/>
      <c r="ISW120" s="149"/>
      <c r="ISX120" s="149"/>
      <c r="ISY120" s="149"/>
      <c r="ISZ120" s="149"/>
      <c r="ITA120" s="149"/>
      <c r="ITB120" s="149"/>
      <c r="ITC120" s="149"/>
      <c r="ITD120" s="149"/>
      <c r="ITE120" s="149"/>
      <c r="ITF120" s="149"/>
      <c r="ITG120" s="149"/>
      <c r="ITH120" s="149"/>
      <c r="ITI120" s="149"/>
      <c r="ITJ120" s="149"/>
      <c r="ITK120" s="149"/>
      <c r="ITL120" s="149"/>
      <c r="ITM120" s="149"/>
      <c r="ITN120" s="149"/>
      <c r="ITO120" s="149"/>
      <c r="ITP120" s="149"/>
      <c r="ITQ120" s="149"/>
      <c r="ITR120" s="149"/>
      <c r="ITS120" s="149"/>
      <c r="ITT120" s="149"/>
      <c r="ITU120" s="149"/>
      <c r="ITV120" s="149"/>
      <c r="ITW120" s="149"/>
      <c r="ITX120" s="149"/>
      <c r="ITY120" s="149"/>
      <c r="ITZ120" s="149"/>
      <c r="IUA120" s="149"/>
      <c r="IUB120" s="149"/>
      <c r="IUC120" s="149"/>
      <c r="IUD120" s="149"/>
      <c r="IUE120" s="149"/>
      <c r="IUF120" s="149"/>
      <c r="IUG120" s="149"/>
      <c r="IUH120" s="149"/>
      <c r="IUI120" s="149"/>
      <c r="IUJ120" s="149"/>
      <c r="IUK120" s="149"/>
      <c r="IUL120" s="149"/>
      <c r="IUM120" s="149"/>
      <c r="IUN120" s="149"/>
      <c r="IUO120" s="149"/>
      <c r="IUP120" s="149"/>
      <c r="IUQ120" s="149"/>
      <c r="IUR120" s="149"/>
      <c r="IUS120" s="149"/>
      <c r="IUT120" s="149"/>
      <c r="IUU120" s="149"/>
      <c r="IUV120" s="149"/>
      <c r="IUW120" s="149"/>
      <c r="IUX120" s="149"/>
      <c r="IUY120" s="149"/>
      <c r="IUZ120" s="149"/>
      <c r="IVA120" s="149"/>
      <c r="IVB120" s="149"/>
      <c r="IVC120" s="149"/>
      <c r="IVD120" s="149"/>
      <c r="IVE120" s="149"/>
      <c r="IVF120" s="149"/>
      <c r="IVG120" s="149"/>
      <c r="IVH120" s="149"/>
      <c r="IVI120" s="149"/>
      <c r="IVJ120" s="149"/>
      <c r="IVK120" s="149"/>
      <c r="IVL120" s="149"/>
      <c r="IVM120" s="149"/>
      <c r="IVN120" s="149"/>
      <c r="IVO120" s="149"/>
      <c r="IVP120" s="149"/>
      <c r="IVQ120" s="149"/>
      <c r="IVR120" s="149"/>
      <c r="IVS120" s="149"/>
      <c r="IVT120" s="149"/>
      <c r="IVU120" s="149"/>
      <c r="IVV120" s="149"/>
      <c r="IVW120" s="149"/>
      <c r="IVX120" s="149"/>
      <c r="IVY120" s="149"/>
      <c r="IVZ120" s="149"/>
      <c r="IWA120" s="149"/>
      <c r="IWB120" s="149"/>
      <c r="IWC120" s="149"/>
      <c r="IWD120" s="149"/>
      <c r="IWE120" s="149"/>
      <c r="IWF120" s="149"/>
      <c r="IWG120" s="149"/>
      <c r="IWH120" s="149"/>
      <c r="IWI120" s="149"/>
      <c r="IWJ120" s="149"/>
      <c r="IWK120" s="149"/>
      <c r="IWL120" s="149"/>
      <c r="IWM120" s="149"/>
      <c r="IWN120" s="149"/>
      <c r="IWO120" s="149"/>
      <c r="IWP120" s="149"/>
      <c r="IWQ120" s="149"/>
      <c r="IWR120" s="149"/>
      <c r="IWS120" s="149"/>
      <c r="IWT120" s="149"/>
      <c r="IWU120" s="149"/>
      <c r="IWV120" s="149"/>
      <c r="IWW120" s="149"/>
      <c r="IWX120" s="149"/>
      <c r="IWY120" s="149"/>
      <c r="IWZ120" s="149"/>
      <c r="IXA120" s="149"/>
      <c r="IXB120" s="149"/>
      <c r="IXC120" s="149"/>
      <c r="IXD120" s="149"/>
      <c r="IXE120" s="149"/>
      <c r="IXF120" s="149"/>
      <c r="IXG120" s="149"/>
      <c r="IXH120" s="149"/>
      <c r="IXI120" s="149"/>
      <c r="IXJ120" s="149"/>
      <c r="IXK120" s="149"/>
      <c r="IXL120" s="149"/>
      <c r="IXM120" s="149"/>
      <c r="IXN120" s="149"/>
      <c r="IXO120" s="149"/>
      <c r="IXP120" s="149"/>
      <c r="IXQ120" s="149"/>
      <c r="IXR120" s="149"/>
      <c r="IXS120" s="149"/>
      <c r="IXT120" s="149"/>
      <c r="IXU120" s="149"/>
      <c r="IXV120" s="149"/>
      <c r="IXW120" s="149"/>
      <c r="IXX120" s="149"/>
      <c r="IXY120" s="149"/>
      <c r="IXZ120" s="149"/>
      <c r="IYA120" s="149"/>
      <c r="IYB120" s="149"/>
      <c r="IYC120" s="149"/>
      <c r="IYD120" s="149"/>
      <c r="IYE120" s="149"/>
      <c r="IYF120" s="149"/>
      <c r="IYG120" s="149"/>
      <c r="IYH120" s="149"/>
      <c r="IYI120" s="149"/>
      <c r="IYJ120" s="149"/>
      <c r="IYK120" s="149"/>
      <c r="IYL120" s="149"/>
      <c r="IYM120" s="149"/>
      <c r="IYN120" s="149"/>
      <c r="IYO120" s="149"/>
      <c r="IYP120" s="149"/>
      <c r="IYQ120" s="149"/>
      <c r="IYR120" s="149"/>
      <c r="IYS120" s="149"/>
      <c r="IYT120" s="149"/>
      <c r="IYU120" s="149"/>
      <c r="IYV120" s="149"/>
      <c r="IYW120" s="149"/>
      <c r="IYX120" s="149"/>
      <c r="IYY120" s="149"/>
      <c r="IYZ120" s="149"/>
      <c r="IZA120" s="149"/>
      <c r="IZB120" s="149"/>
      <c r="IZC120" s="149"/>
      <c r="IZD120" s="149"/>
      <c r="IZE120" s="149"/>
      <c r="IZF120" s="149"/>
      <c r="IZG120" s="149"/>
      <c r="IZH120" s="149"/>
      <c r="IZI120" s="149"/>
      <c r="IZJ120" s="149"/>
      <c r="IZK120" s="149"/>
      <c r="IZL120" s="149"/>
      <c r="IZM120" s="149"/>
      <c r="IZN120" s="149"/>
      <c r="IZO120" s="149"/>
      <c r="IZP120" s="149"/>
      <c r="IZQ120" s="149"/>
      <c r="IZR120" s="149"/>
      <c r="IZS120" s="149"/>
      <c r="IZT120" s="149"/>
      <c r="IZU120" s="149"/>
      <c r="IZV120" s="149"/>
      <c r="IZW120" s="149"/>
      <c r="IZX120" s="149"/>
      <c r="IZY120" s="149"/>
      <c r="IZZ120" s="149"/>
      <c r="JAA120" s="149"/>
      <c r="JAB120" s="149"/>
      <c r="JAC120" s="149"/>
      <c r="JAD120" s="149"/>
      <c r="JAE120" s="149"/>
      <c r="JAF120" s="149"/>
      <c r="JAG120" s="149"/>
      <c r="JAH120" s="149"/>
      <c r="JAI120" s="149"/>
      <c r="JAJ120" s="149"/>
      <c r="JAK120" s="149"/>
      <c r="JAL120" s="149"/>
      <c r="JAM120" s="149"/>
      <c r="JAN120" s="149"/>
      <c r="JAO120" s="149"/>
      <c r="JAP120" s="149"/>
      <c r="JAQ120" s="149"/>
      <c r="JAR120" s="149"/>
      <c r="JAS120" s="149"/>
      <c r="JAT120" s="149"/>
      <c r="JAU120" s="149"/>
      <c r="JAV120" s="149"/>
      <c r="JAW120" s="149"/>
      <c r="JAX120" s="149"/>
      <c r="JAY120" s="149"/>
      <c r="JAZ120" s="149"/>
      <c r="JBA120" s="149"/>
      <c r="JBB120" s="149"/>
      <c r="JBC120" s="149"/>
      <c r="JBD120" s="149"/>
      <c r="JBE120" s="149"/>
      <c r="JBF120" s="149"/>
      <c r="JBG120" s="149"/>
      <c r="JBH120" s="149"/>
      <c r="JBI120" s="149"/>
      <c r="JBJ120" s="149"/>
      <c r="JBK120" s="149"/>
      <c r="JBL120" s="149"/>
      <c r="JBM120" s="149"/>
      <c r="JBN120" s="149"/>
      <c r="JBO120" s="149"/>
      <c r="JBP120" s="149"/>
      <c r="JBQ120" s="149"/>
      <c r="JBR120" s="149"/>
      <c r="JBS120" s="149"/>
      <c r="JBT120" s="149"/>
      <c r="JBU120" s="149"/>
      <c r="JBV120" s="149"/>
      <c r="JBW120" s="149"/>
      <c r="JBX120" s="149"/>
      <c r="JBY120" s="149"/>
      <c r="JBZ120" s="149"/>
      <c r="JCA120" s="149"/>
      <c r="JCB120" s="149"/>
      <c r="JCC120" s="149"/>
      <c r="JCD120" s="149"/>
      <c r="JCE120" s="149"/>
      <c r="JCF120" s="149"/>
      <c r="JCG120" s="149"/>
      <c r="JCH120" s="149"/>
      <c r="JCI120" s="149"/>
      <c r="JCJ120" s="149"/>
      <c r="JCK120" s="149"/>
      <c r="JCL120" s="149"/>
      <c r="JCM120" s="149"/>
      <c r="JCN120" s="149"/>
      <c r="JCO120" s="149"/>
      <c r="JCP120" s="149"/>
      <c r="JCQ120" s="149"/>
      <c r="JCR120" s="149"/>
      <c r="JCS120" s="149"/>
      <c r="JCT120" s="149"/>
      <c r="JCU120" s="149"/>
      <c r="JCV120" s="149"/>
      <c r="JCW120" s="149"/>
      <c r="JCX120" s="149"/>
      <c r="JCY120" s="149"/>
      <c r="JCZ120" s="149"/>
      <c r="JDA120" s="149"/>
      <c r="JDB120" s="149"/>
      <c r="JDC120" s="149"/>
      <c r="JDD120" s="149"/>
      <c r="JDE120" s="149"/>
      <c r="JDF120" s="149"/>
      <c r="JDG120" s="149"/>
      <c r="JDH120" s="149"/>
      <c r="JDI120" s="149"/>
      <c r="JDJ120" s="149"/>
      <c r="JDK120" s="149"/>
      <c r="JDL120" s="149"/>
      <c r="JDM120" s="149"/>
      <c r="JDN120" s="149"/>
      <c r="JDO120" s="149"/>
      <c r="JDP120" s="149"/>
      <c r="JDQ120" s="149"/>
      <c r="JDR120" s="149"/>
      <c r="JDS120" s="149"/>
      <c r="JDT120" s="149"/>
      <c r="JDU120" s="149"/>
      <c r="JDV120" s="149"/>
      <c r="JDW120" s="149"/>
      <c r="JDX120" s="149"/>
      <c r="JDY120" s="149"/>
      <c r="JDZ120" s="149"/>
      <c r="JEA120" s="149"/>
      <c r="JEB120" s="149"/>
      <c r="JEC120" s="149"/>
      <c r="JED120" s="149"/>
      <c r="JEE120" s="149"/>
      <c r="JEF120" s="149"/>
      <c r="JEG120" s="149"/>
      <c r="JEH120" s="149"/>
      <c r="JEI120" s="149"/>
      <c r="JEJ120" s="149"/>
      <c r="JEK120" s="149"/>
      <c r="JEL120" s="149"/>
      <c r="JEM120" s="149"/>
      <c r="JEN120" s="149"/>
      <c r="JEO120" s="149"/>
      <c r="JEP120" s="149"/>
      <c r="JEQ120" s="149"/>
      <c r="JER120" s="149"/>
      <c r="JES120" s="149"/>
      <c r="JET120" s="149"/>
      <c r="JEU120" s="149"/>
      <c r="JEV120" s="149"/>
      <c r="JEW120" s="149"/>
      <c r="JEX120" s="149"/>
      <c r="JEY120" s="149"/>
      <c r="JEZ120" s="149"/>
      <c r="JFA120" s="149"/>
      <c r="JFB120" s="149"/>
      <c r="JFC120" s="149"/>
      <c r="JFD120" s="149"/>
      <c r="JFE120" s="149"/>
      <c r="JFF120" s="149"/>
      <c r="JFG120" s="149"/>
      <c r="JFH120" s="149"/>
      <c r="JFI120" s="149"/>
      <c r="JFJ120" s="149"/>
      <c r="JFK120" s="149"/>
      <c r="JFL120" s="149"/>
      <c r="JFM120" s="149"/>
      <c r="JFN120" s="149"/>
      <c r="JFO120" s="149"/>
      <c r="JFP120" s="149"/>
      <c r="JFQ120" s="149"/>
      <c r="JFR120" s="149"/>
      <c r="JFS120" s="149"/>
      <c r="JFT120" s="149"/>
      <c r="JFU120" s="149"/>
      <c r="JFV120" s="149"/>
      <c r="JFW120" s="149"/>
      <c r="JFX120" s="149"/>
      <c r="JFY120" s="149"/>
      <c r="JFZ120" s="149"/>
      <c r="JGA120" s="149"/>
      <c r="JGB120" s="149"/>
      <c r="JGC120" s="149"/>
      <c r="JGD120" s="149"/>
      <c r="JGE120" s="149"/>
      <c r="JGF120" s="149"/>
      <c r="JGG120" s="149"/>
      <c r="JGH120" s="149"/>
      <c r="JGI120" s="149"/>
      <c r="JGJ120" s="149"/>
      <c r="JGK120" s="149"/>
      <c r="JGL120" s="149"/>
      <c r="JGM120" s="149"/>
      <c r="JGN120" s="149"/>
      <c r="JGO120" s="149"/>
      <c r="JGP120" s="149"/>
      <c r="JGQ120" s="149"/>
      <c r="JGR120" s="149"/>
      <c r="JGS120" s="149"/>
      <c r="JGT120" s="149"/>
      <c r="JGU120" s="149"/>
      <c r="JGV120" s="149"/>
      <c r="JGW120" s="149"/>
      <c r="JGX120" s="149"/>
      <c r="JGY120" s="149"/>
      <c r="JGZ120" s="149"/>
      <c r="JHA120" s="149"/>
      <c r="JHB120" s="149"/>
      <c r="JHC120" s="149"/>
      <c r="JHD120" s="149"/>
      <c r="JHE120" s="149"/>
      <c r="JHF120" s="149"/>
      <c r="JHG120" s="149"/>
      <c r="JHH120" s="149"/>
      <c r="JHI120" s="149"/>
      <c r="JHJ120" s="149"/>
      <c r="JHK120" s="149"/>
      <c r="JHL120" s="149"/>
      <c r="JHM120" s="149"/>
      <c r="JHN120" s="149"/>
      <c r="JHO120" s="149"/>
      <c r="JHP120" s="149"/>
      <c r="JHQ120" s="149"/>
      <c r="JHR120" s="149"/>
      <c r="JHS120" s="149"/>
      <c r="JHT120" s="149"/>
      <c r="JHU120" s="149"/>
      <c r="JHV120" s="149"/>
      <c r="JHW120" s="149"/>
      <c r="JHX120" s="149"/>
      <c r="JHY120" s="149"/>
      <c r="JHZ120" s="149"/>
      <c r="JIA120" s="149"/>
      <c r="JIB120" s="149"/>
      <c r="JIC120" s="149"/>
      <c r="JID120" s="149"/>
      <c r="JIE120" s="149"/>
      <c r="JIF120" s="149"/>
      <c r="JIG120" s="149"/>
      <c r="JIH120" s="149"/>
      <c r="JII120" s="149"/>
      <c r="JIJ120" s="149"/>
      <c r="JIK120" s="149"/>
      <c r="JIL120" s="149"/>
      <c r="JIM120" s="149"/>
      <c r="JIN120" s="149"/>
      <c r="JIO120" s="149"/>
      <c r="JIP120" s="149"/>
      <c r="JIQ120" s="149"/>
      <c r="JIR120" s="149"/>
      <c r="JIS120" s="149"/>
      <c r="JIT120" s="149"/>
      <c r="JIU120" s="149"/>
      <c r="JIV120" s="149"/>
      <c r="JIW120" s="149"/>
      <c r="JIX120" s="149"/>
      <c r="JIY120" s="149"/>
      <c r="JIZ120" s="149"/>
      <c r="JJA120" s="149"/>
      <c r="JJB120" s="149"/>
      <c r="JJC120" s="149"/>
      <c r="JJD120" s="149"/>
      <c r="JJE120" s="149"/>
      <c r="JJF120" s="149"/>
      <c r="JJG120" s="149"/>
      <c r="JJH120" s="149"/>
      <c r="JJI120" s="149"/>
      <c r="JJJ120" s="149"/>
      <c r="JJK120" s="149"/>
      <c r="JJL120" s="149"/>
      <c r="JJM120" s="149"/>
      <c r="JJN120" s="149"/>
      <c r="JJO120" s="149"/>
      <c r="JJP120" s="149"/>
      <c r="JJQ120" s="149"/>
      <c r="JJR120" s="149"/>
      <c r="JJS120" s="149"/>
      <c r="JJT120" s="149"/>
      <c r="JJU120" s="149"/>
      <c r="JJV120" s="149"/>
      <c r="JJW120" s="149"/>
      <c r="JJX120" s="149"/>
      <c r="JJY120" s="149"/>
      <c r="JJZ120" s="149"/>
      <c r="JKA120" s="149"/>
      <c r="JKB120" s="149"/>
      <c r="JKC120" s="149"/>
      <c r="JKD120" s="149"/>
      <c r="JKE120" s="149"/>
      <c r="JKF120" s="149"/>
      <c r="JKG120" s="149"/>
      <c r="JKH120" s="149"/>
      <c r="JKI120" s="149"/>
      <c r="JKJ120" s="149"/>
      <c r="JKK120" s="149"/>
      <c r="JKL120" s="149"/>
      <c r="JKM120" s="149"/>
      <c r="JKN120" s="149"/>
      <c r="JKO120" s="149"/>
      <c r="JKP120" s="149"/>
      <c r="JKQ120" s="149"/>
      <c r="JKR120" s="149"/>
      <c r="JKS120" s="149"/>
      <c r="JKT120" s="149"/>
      <c r="JKU120" s="149"/>
      <c r="JKV120" s="149"/>
      <c r="JKW120" s="149"/>
      <c r="JKX120" s="149"/>
      <c r="JKY120" s="149"/>
      <c r="JKZ120" s="149"/>
      <c r="JLA120" s="149"/>
      <c r="JLB120" s="149"/>
      <c r="JLC120" s="149"/>
      <c r="JLD120" s="149"/>
      <c r="JLE120" s="149"/>
      <c r="JLF120" s="149"/>
      <c r="JLG120" s="149"/>
      <c r="JLH120" s="149"/>
      <c r="JLI120" s="149"/>
      <c r="JLJ120" s="149"/>
      <c r="JLK120" s="149"/>
      <c r="JLL120" s="149"/>
      <c r="JLM120" s="149"/>
      <c r="JLN120" s="149"/>
      <c r="JLO120" s="149"/>
      <c r="JLP120" s="149"/>
      <c r="JLQ120" s="149"/>
      <c r="JLR120" s="149"/>
      <c r="JLS120" s="149"/>
      <c r="JLT120" s="149"/>
      <c r="JLU120" s="149"/>
      <c r="JLV120" s="149"/>
      <c r="JLW120" s="149"/>
      <c r="JLX120" s="149"/>
      <c r="JLY120" s="149"/>
      <c r="JLZ120" s="149"/>
      <c r="JMA120" s="149"/>
      <c r="JMB120" s="149"/>
      <c r="JMC120" s="149"/>
      <c r="JMD120" s="149"/>
      <c r="JME120" s="149"/>
      <c r="JMF120" s="149"/>
      <c r="JMG120" s="149"/>
      <c r="JMH120" s="149"/>
      <c r="JMI120" s="149"/>
      <c r="JMJ120" s="149"/>
      <c r="JMK120" s="149"/>
      <c r="JML120" s="149"/>
      <c r="JMM120" s="149"/>
      <c r="JMN120" s="149"/>
      <c r="JMO120" s="149"/>
      <c r="JMP120" s="149"/>
      <c r="JMQ120" s="149"/>
      <c r="JMR120" s="149"/>
      <c r="JMS120" s="149"/>
      <c r="JMT120" s="149"/>
      <c r="JMU120" s="149"/>
      <c r="JMV120" s="149"/>
      <c r="JMW120" s="149"/>
      <c r="JMX120" s="149"/>
      <c r="JMY120" s="149"/>
      <c r="JMZ120" s="149"/>
      <c r="JNA120" s="149"/>
      <c r="JNB120" s="149"/>
      <c r="JNC120" s="149"/>
      <c r="JND120" s="149"/>
      <c r="JNE120" s="149"/>
      <c r="JNF120" s="149"/>
      <c r="JNG120" s="149"/>
      <c r="JNH120" s="149"/>
      <c r="JNI120" s="149"/>
      <c r="JNJ120" s="149"/>
      <c r="JNK120" s="149"/>
      <c r="JNL120" s="149"/>
      <c r="JNM120" s="149"/>
      <c r="JNN120" s="149"/>
      <c r="JNO120" s="149"/>
      <c r="JNP120" s="149"/>
      <c r="JNQ120" s="149"/>
      <c r="JNR120" s="149"/>
      <c r="JNS120" s="149"/>
      <c r="JNT120" s="149"/>
      <c r="JNU120" s="149"/>
      <c r="JNV120" s="149"/>
      <c r="JNW120" s="149"/>
      <c r="JNX120" s="149"/>
      <c r="JNY120" s="149"/>
      <c r="JNZ120" s="149"/>
      <c r="JOA120" s="149"/>
      <c r="JOB120" s="149"/>
      <c r="JOC120" s="149"/>
      <c r="JOD120" s="149"/>
      <c r="JOE120" s="149"/>
      <c r="JOF120" s="149"/>
      <c r="JOG120" s="149"/>
      <c r="JOH120" s="149"/>
      <c r="JOI120" s="149"/>
      <c r="JOJ120" s="149"/>
      <c r="JOK120" s="149"/>
      <c r="JOL120" s="149"/>
      <c r="JOM120" s="149"/>
      <c r="JON120" s="149"/>
      <c r="JOO120" s="149"/>
      <c r="JOP120" s="149"/>
      <c r="JOQ120" s="149"/>
      <c r="JOR120" s="149"/>
      <c r="JOS120" s="149"/>
      <c r="JOT120" s="149"/>
      <c r="JOU120" s="149"/>
      <c r="JOV120" s="149"/>
      <c r="JOW120" s="149"/>
      <c r="JOX120" s="149"/>
      <c r="JOY120" s="149"/>
      <c r="JOZ120" s="149"/>
      <c r="JPA120" s="149"/>
      <c r="JPB120" s="149"/>
      <c r="JPC120" s="149"/>
      <c r="JPD120" s="149"/>
      <c r="JPE120" s="149"/>
      <c r="JPF120" s="149"/>
      <c r="JPG120" s="149"/>
      <c r="JPH120" s="149"/>
      <c r="JPI120" s="149"/>
      <c r="JPJ120" s="149"/>
      <c r="JPK120" s="149"/>
      <c r="JPL120" s="149"/>
      <c r="JPM120" s="149"/>
      <c r="JPN120" s="149"/>
      <c r="JPO120" s="149"/>
      <c r="JPP120" s="149"/>
      <c r="JPQ120" s="149"/>
      <c r="JPR120" s="149"/>
      <c r="JPS120" s="149"/>
      <c r="JPT120" s="149"/>
      <c r="JPU120" s="149"/>
      <c r="JPV120" s="149"/>
      <c r="JPW120" s="149"/>
      <c r="JPX120" s="149"/>
      <c r="JPY120" s="149"/>
      <c r="JPZ120" s="149"/>
      <c r="JQA120" s="149"/>
      <c r="JQB120" s="149"/>
      <c r="JQC120" s="149"/>
      <c r="JQD120" s="149"/>
      <c r="JQE120" s="149"/>
      <c r="JQF120" s="149"/>
      <c r="JQG120" s="149"/>
      <c r="JQH120" s="149"/>
      <c r="JQI120" s="149"/>
      <c r="JQJ120" s="149"/>
      <c r="JQK120" s="149"/>
      <c r="JQL120" s="149"/>
      <c r="JQM120" s="149"/>
      <c r="JQN120" s="149"/>
      <c r="JQO120" s="149"/>
      <c r="JQP120" s="149"/>
      <c r="JQQ120" s="149"/>
      <c r="JQR120" s="149"/>
      <c r="JQS120" s="149"/>
      <c r="JQT120" s="149"/>
      <c r="JQU120" s="149"/>
      <c r="JQV120" s="149"/>
      <c r="JQW120" s="149"/>
      <c r="JQX120" s="149"/>
      <c r="JQY120" s="149"/>
      <c r="JQZ120" s="149"/>
      <c r="JRA120" s="149"/>
      <c r="JRB120" s="149"/>
      <c r="JRC120" s="149"/>
      <c r="JRD120" s="149"/>
      <c r="JRE120" s="149"/>
      <c r="JRF120" s="149"/>
      <c r="JRG120" s="149"/>
      <c r="JRH120" s="149"/>
      <c r="JRI120" s="149"/>
      <c r="JRJ120" s="149"/>
      <c r="JRK120" s="149"/>
      <c r="JRL120" s="149"/>
      <c r="JRM120" s="149"/>
      <c r="JRN120" s="149"/>
      <c r="JRO120" s="149"/>
      <c r="JRP120" s="149"/>
      <c r="JRQ120" s="149"/>
      <c r="JRR120" s="149"/>
      <c r="JRS120" s="149"/>
      <c r="JRT120" s="149"/>
      <c r="JRU120" s="149"/>
      <c r="JRV120" s="149"/>
      <c r="JRW120" s="149"/>
      <c r="JRX120" s="149"/>
      <c r="JRY120" s="149"/>
      <c r="JRZ120" s="149"/>
      <c r="JSA120" s="149"/>
      <c r="JSB120" s="149"/>
      <c r="JSC120" s="149"/>
      <c r="JSD120" s="149"/>
      <c r="JSE120" s="149"/>
      <c r="JSF120" s="149"/>
      <c r="JSG120" s="149"/>
      <c r="JSH120" s="149"/>
      <c r="JSI120" s="149"/>
      <c r="JSJ120" s="149"/>
      <c r="JSK120" s="149"/>
      <c r="JSL120" s="149"/>
      <c r="JSM120" s="149"/>
      <c r="JSN120" s="149"/>
      <c r="JSO120" s="149"/>
      <c r="JSP120" s="149"/>
      <c r="JSQ120" s="149"/>
      <c r="JSR120" s="149"/>
      <c r="JSS120" s="149"/>
      <c r="JST120" s="149"/>
      <c r="JSU120" s="149"/>
      <c r="JSV120" s="149"/>
      <c r="JSW120" s="149"/>
      <c r="JSX120" s="149"/>
      <c r="JSY120" s="149"/>
      <c r="JSZ120" s="149"/>
      <c r="JTA120" s="149"/>
      <c r="JTB120" s="149"/>
      <c r="JTC120" s="149"/>
      <c r="JTD120" s="149"/>
      <c r="JTE120" s="149"/>
      <c r="JTF120" s="149"/>
      <c r="JTG120" s="149"/>
      <c r="JTH120" s="149"/>
      <c r="JTI120" s="149"/>
      <c r="JTJ120" s="149"/>
      <c r="JTK120" s="149"/>
      <c r="JTL120" s="149"/>
      <c r="JTM120" s="149"/>
      <c r="JTN120" s="149"/>
      <c r="JTO120" s="149"/>
      <c r="JTP120" s="149"/>
      <c r="JTQ120" s="149"/>
      <c r="JTR120" s="149"/>
      <c r="JTS120" s="149"/>
      <c r="JTT120" s="149"/>
      <c r="JTU120" s="149"/>
      <c r="JTV120" s="149"/>
      <c r="JTW120" s="149"/>
      <c r="JTX120" s="149"/>
      <c r="JTY120" s="149"/>
      <c r="JTZ120" s="149"/>
      <c r="JUA120" s="149"/>
      <c r="JUB120" s="149"/>
      <c r="JUC120" s="149"/>
      <c r="JUD120" s="149"/>
      <c r="JUE120" s="149"/>
      <c r="JUF120" s="149"/>
      <c r="JUG120" s="149"/>
      <c r="JUH120" s="149"/>
      <c r="JUI120" s="149"/>
      <c r="JUJ120" s="149"/>
      <c r="JUK120" s="149"/>
      <c r="JUL120" s="149"/>
      <c r="JUM120" s="149"/>
      <c r="JUN120" s="149"/>
      <c r="JUO120" s="149"/>
      <c r="JUP120" s="149"/>
      <c r="JUQ120" s="149"/>
      <c r="JUR120" s="149"/>
      <c r="JUS120" s="149"/>
      <c r="JUT120" s="149"/>
      <c r="JUU120" s="149"/>
      <c r="JUV120" s="149"/>
      <c r="JUW120" s="149"/>
      <c r="JUX120" s="149"/>
      <c r="JUY120" s="149"/>
      <c r="JUZ120" s="149"/>
      <c r="JVA120" s="149"/>
      <c r="JVB120" s="149"/>
      <c r="JVC120" s="149"/>
      <c r="JVD120" s="149"/>
      <c r="JVE120" s="149"/>
      <c r="JVF120" s="149"/>
      <c r="JVG120" s="149"/>
      <c r="JVH120" s="149"/>
      <c r="JVI120" s="149"/>
      <c r="JVJ120" s="149"/>
      <c r="JVK120" s="149"/>
      <c r="JVL120" s="149"/>
      <c r="JVM120" s="149"/>
      <c r="JVN120" s="149"/>
      <c r="JVO120" s="149"/>
      <c r="JVP120" s="149"/>
      <c r="JVQ120" s="149"/>
      <c r="JVR120" s="149"/>
      <c r="JVS120" s="149"/>
      <c r="JVT120" s="149"/>
      <c r="JVU120" s="149"/>
      <c r="JVV120" s="149"/>
      <c r="JVW120" s="149"/>
      <c r="JVX120" s="149"/>
      <c r="JVY120" s="149"/>
      <c r="JVZ120" s="149"/>
      <c r="JWA120" s="149"/>
      <c r="JWB120" s="149"/>
      <c r="JWC120" s="149"/>
      <c r="JWD120" s="149"/>
      <c r="JWE120" s="149"/>
      <c r="JWF120" s="149"/>
      <c r="JWG120" s="149"/>
      <c r="JWH120" s="149"/>
      <c r="JWI120" s="149"/>
      <c r="JWJ120" s="149"/>
      <c r="JWK120" s="149"/>
      <c r="JWL120" s="149"/>
      <c r="JWM120" s="149"/>
      <c r="JWN120" s="149"/>
      <c r="JWO120" s="149"/>
      <c r="JWP120" s="149"/>
      <c r="JWQ120" s="149"/>
      <c r="JWR120" s="149"/>
      <c r="JWS120" s="149"/>
      <c r="JWT120" s="149"/>
      <c r="JWU120" s="149"/>
      <c r="JWV120" s="149"/>
      <c r="JWW120" s="149"/>
      <c r="JWX120" s="149"/>
      <c r="JWY120" s="149"/>
      <c r="JWZ120" s="149"/>
      <c r="JXA120" s="149"/>
      <c r="JXB120" s="149"/>
      <c r="JXC120" s="149"/>
      <c r="JXD120" s="149"/>
      <c r="JXE120" s="149"/>
      <c r="JXF120" s="149"/>
      <c r="JXG120" s="149"/>
      <c r="JXH120" s="149"/>
      <c r="JXI120" s="149"/>
      <c r="JXJ120" s="149"/>
      <c r="JXK120" s="149"/>
      <c r="JXL120" s="149"/>
      <c r="JXM120" s="149"/>
      <c r="JXN120" s="149"/>
      <c r="JXO120" s="149"/>
      <c r="JXP120" s="149"/>
      <c r="JXQ120" s="149"/>
      <c r="JXR120" s="149"/>
      <c r="JXS120" s="149"/>
      <c r="JXT120" s="149"/>
      <c r="JXU120" s="149"/>
      <c r="JXV120" s="149"/>
      <c r="JXW120" s="149"/>
      <c r="JXX120" s="149"/>
      <c r="JXY120" s="149"/>
      <c r="JXZ120" s="149"/>
      <c r="JYA120" s="149"/>
      <c r="JYB120" s="149"/>
      <c r="JYC120" s="149"/>
      <c r="JYD120" s="149"/>
      <c r="JYE120" s="149"/>
      <c r="JYF120" s="149"/>
      <c r="JYG120" s="149"/>
      <c r="JYH120" s="149"/>
      <c r="JYI120" s="149"/>
      <c r="JYJ120" s="149"/>
      <c r="JYK120" s="149"/>
      <c r="JYL120" s="149"/>
      <c r="JYM120" s="149"/>
      <c r="JYN120" s="149"/>
      <c r="JYO120" s="149"/>
      <c r="JYP120" s="149"/>
      <c r="JYQ120" s="149"/>
      <c r="JYR120" s="149"/>
      <c r="JYS120" s="149"/>
      <c r="JYT120" s="149"/>
      <c r="JYU120" s="149"/>
      <c r="JYV120" s="149"/>
      <c r="JYW120" s="149"/>
      <c r="JYX120" s="149"/>
      <c r="JYY120" s="149"/>
      <c r="JYZ120" s="149"/>
      <c r="JZA120" s="149"/>
      <c r="JZB120" s="149"/>
      <c r="JZC120" s="149"/>
      <c r="JZD120" s="149"/>
      <c r="JZE120" s="149"/>
      <c r="JZF120" s="149"/>
      <c r="JZG120" s="149"/>
      <c r="JZH120" s="149"/>
      <c r="JZI120" s="149"/>
      <c r="JZJ120" s="149"/>
      <c r="JZK120" s="149"/>
      <c r="JZL120" s="149"/>
      <c r="JZM120" s="149"/>
      <c r="JZN120" s="149"/>
      <c r="JZO120" s="149"/>
      <c r="JZP120" s="149"/>
      <c r="JZQ120" s="149"/>
      <c r="JZR120" s="149"/>
      <c r="JZS120" s="149"/>
      <c r="JZT120" s="149"/>
      <c r="JZU120" s="149"/>
      <c r="JZV120" s="149"/>
      <c r="JZW120" s="149"/>
      <c r="JZX120" s="149"/>
      <c r="JZY120" s="149"/>
      <c r="JZZ120" s="149"/>
      <c r="KAA120" s="149"/>
      <c r="KAB120" s="149"/>
      <c r="KAC120" s="149"/>
      <c r="KAD120" s="149"/>
      <c r="KAE120" s="149"/>
      <c r="KAF120" s="149"/>
      <c r="KAG120" s="149"/>
      <c r="KAH120" s="149"/>
      <c r="KAI120" s="149"/>
      <c r="KAJ120" s="149"/>
      <c r="KAK120" s="149"/>
      <c r="KAL120" s="149"/>
      <c r="KAM120" s="149"/>
      <c r="KAN120" s="149"/>
      <c r="KAO120" s="149"/>
      <c r="KAP120" s="149"/>
      <c r="KAQ120" s="149"/>
      <c r="KAR120" s="149"/>
      <c r="KAS120" s="149"/>
      <c r="KAT120" s="149"/>
      <c r="KAU120" s="149"/>
      <c r="KAV120" s="149"/>
      <c r="KAW120" s="149"/>
      <c r="KAX120" s="149"/>
      <c r="KAY120" s="149"/>
      <c r="KAZ120" s="149"/>
      <c r="KBA120" s="149"/>
      <c r="KBB120" s="149"/>
      <c r="KBC120" s="149"/>
      <c r="KBD120" s="149"/>
      <c r="KBE120" s="149"/>
      <c r="KBF120" s="149"/>
      <c r="KBG120" s="149"/>
      <c r="KBH120" s="149"/>
      <c r="KBI120" s="149"/>
      <c r="KBJ120" s="149"/>
      <c r="KBK120" s="149"/>
      <c r="KBL120" s="149"/>
      <c r="KBM120" s="149"/>
      <c r="KBN120" s="149"/>
      <c r="KBO120" s="149"/>
      <c r="KBP120" s="149"/>
      <c r="KBQ120" s="149"/>
      <c r="KBR120" s="149"/>
      <c r="KBS120" s="149"/>
      <c r="KBT120" s="149"/>
      <c r="KBU120" s="149"/>
      <c r="KBV120" s="149"/>
      <c r="KBW120" s="149"/>
      <c r="KBX120" s="149"/>
      <c r="KBY120" s="149"/>
      <c r="KBZ120" s="149"/>
      <c r="KCA120" s="149"/>
      <c r="KCB120" s="149"/>
      <c r="KCC120" s="149"/>
      <c r="KCD120" s="149"/>
      <c r="KCE120" s="149"/>
      <c r="KCF120" s="149"/>
      <c r="KCG120" s="149"/>
      <c r="KCH120" s="149"/>
      <c r="KCI120" s="149"/>
      <c r="KCJ120" s="149"/>
      <c r="KCK120" s="149"/>
      <c r="KCL120" s="149"/>
      <c r="KCM120" s="149"/>
      <c r="KCN120" s="149"/>
      <c r="KCO120" s="149"/>
      <c r="KCP120" s="149"/>
      <c r="KCQ120" s="149"/>
      <c r="KCR120" s="149"/>
      <c r="KCS120" s="149"/>
      <c r="KCT120" s="149"/>
      <c r="KCU120" s="149"/>
      <c r="KCV120" s="149"/>
      <c r="KCW120" s="149"/>
      <c r="KCX120" s="149"/>
      <c r="KCY120" s="149"/>
      <c r="KCZ120" s="149"/>
      <c r="KDA120" s="149"/>
      <c r="KDB120" s="149"/>
      <c r="KDC120" s="149"/>
      <c r="KDD120" s="149"/>
      <c r="KDE120" s="149"/>
      <c r="KDF120" s="149"/>
      <c r="KDG120" s="149"/>
      <c r="KDH120" s="149"/>
      <c r="KDI120" s="149"/>
      <c r="KDJ120" s="149"/>
      <c r="KDK120" s="149"/>
      <c r="KDL120" s="149"/>
      <c r="KDM120" s="149"/>
      <c r="KDN120" s="149"/>
      <c r="KDO120" s="149"/>
      <c r="KDP120" s="149"/>
      <c r="KDQ120" s="149"/>
      <c r="KDR120" s="149"/>
      <c r="KDS120" s="149"/>
      <c r="KDT120" s="149"/>
      <c r="KDU120" s="149"/>
      <c r="KDV120" s="149"/>
      <c r="KDW120" s="149"/>
      <c r="KDX120" s="149"/>
      <c r="KDY120" s="149"/>
      <c r="KDZ120" s="149"/>
      <c r="KEA120" s="149"/>
      <c r="KEB120" s="149"/>
      <c r="KEC120" s="149"/>
      <c r="KED120" s="149"/>
      <c r="KEE120" s="149"/>
      <c r="KEF120" s="149"/>
      <c r="KEG120" s="149"/>
      <c r="KEH120" s="149"/>
      <c r="KEI120" s="149"/>
      <c r="KEJ120" s="149"/>
      <c r="KEK120" s="149"/>
      <c r="KEL120" s="149"/>
      <c r="KEM120" s="149"/>
      <c r="KEN120" s="149"/>
      <c r="KEO120" s="149"/>
      <c r="KEP120" s="149"/>
      <c r="KEQ120" s="149"/>
      <c r="KER120" s="149"/>
      <c r="KES120" s="149"/>
      <c r="KET120" s="149"/>
      <c r="KEU120" s="149"/>
      <c r="KEV120" s="149"/>
      <c r="KEW120" s="149"/>
      <c r="KEX120" s="149"/>
      <c r="KEY120" s="149"/>
      <c r="KEZ120" s="149"/>
      <c r="KFA120" s="149"/>
      <c r="KFB120" s="149"/>
      <c r="KFC120" s="149"/>
      <c r="KFD120" s="149"/>
      <c r="KFE120" s="149"/>
      <c r="KFF120" s="149"/>
      <c r="KFG120" s="149"/>
      <c r="KFH120" s="149"/>
      <c r="KFI120" s="149"/>
      <c r="KFJ120" s="149"/>
      <c r="KFK120" s="149"/>
      <c r="KFL120" s="149"/>
      <c r="KFM120" s="149"/>
      <c r="KFN120" s="149"/>
      <c r="KFO120" s="149"/>
      <c r="KFP120" s="149"/>
      <c r="KFQ120" s="149"/>
      <c r="KFR120" s="149"/>
      <c r="KFS120" s="149"/>
      <c r="KFT120" s="149"/>
      <c r="KFU120" s="149"/>
      <c r="KFV120" s="149"/>
      <c r="KFW120" s="149"/>
      <c r="KFX120" s="149"/>
      <c r="KFY120" s="149"/>
      <c r="KFZ120" s="149"/>
      <c r="KGA120" s="149"/>
      <c r="KGB120" s="149"/>
      <c r="KGC120" s="149"/>
      <c r="KGD120" s="149"/>
      <c r="KGE120" s="149"/>
      <c r="KGF120" s="149"/>
      <c r="KGG120" s="149"/>
      <c r="KGH120" s="149"/>
      <c r="KGI120" s="149"/>
      <c r="KGJ120" s="149"/>
      <c r="KGK120" s="149"/>
      <c r="KGL120" s="149"/>
      <c r="KGM120" s="149"/>
      <c r="KGN120" s="149"/>
      <c r="KGO120" s="149"/>
      <c r="KGP120" s="149"/>
      <c r="KGQ120" s="149"/>
      <c r="KGR120" s="149"/>
      <c r="KGS120" s="149"/>
      <c r="KGT120" s="149"/>
      <c r="KGU120" s="149"/>
      <c r="KGV120" s="149"/>
      <c r="KGW120" s="149"/>
      <c r="KGX120" s="149"/>
      <c r="KGY120" s="149"/>
      <c r="KGZ120" s="149"/>
      <c r="KHA120" s="149"/>
      <c r="KHB120" s="149"/>
      <c r="KHC120" s="149"/>
      <c r="KHD120" s="149"/>
      <c r="KHE120" s="149"/>
      <c r="KHF120" s="149"/>
      <c r="KHG120" s="149"/>
      <c r="KHH120" s="149"/>
      <c r="KHI120" s="149"/>
      <c r="KHJ120" s="149"/>
      <c r="KHK120" s="149"/>
      <c r="KHL120" s="149"/>
      <c r="KHM120" s="149"/>
      <c r="KHN120" s="149"/>
      <c r="KHO120" s="149"/>
      <c r="KHP120" s="149"/>
      <c r="KHQ120" s="149"/>
      <c r="KHR120" s="149"/>
      <c r="KHS120" s="149"/>
      <c r="KHT120" s="149"/>
      <c r="KHU120" s="149"/>
      <c r="KHV120" s="149"/>
      <c r="KHW120" s="149"/>
      <c r="KHX120" s="149"/>
      <c r="KHY120" s="149"/>
      <c r="KHZ120" s="149"/>
      <c r="KIA120" s="149"/>
      <c r="KIB120" s="149"/>
      <c r="KIC120" s="149"/>
      <c r="KID120" s="149"/>
      <c r="KIE120" s="149"/>
      <c r="KIF120" s="149"/>
      <c r="KIG120" s="149"/>
      <c r="KIH120" s="149"/>
      <c r="KII120" s="149"/>
      <c r="KIJ120" s="149"/>
      <c r="KIK120" s="149"/>
      <c r="KIL120" s="149"/>
      <c r="KIM120" s="149"/>
      <c r="KIN120" s="149"/>
      <c r="KIO120" s="149"/>
      <c r="KIP120" s="149"/>
      <c r="KIQ120" s="149"/>
      <c r="KIR120" s="149"/>
      <c r="KIS120" s="149"/>
      <c r="KIT120" s="149"/>
      <c r="KIU120" s="149"/>
      <c r="KIV120" s="149"/>
      <c r="KIW120" s="149"/>
      <c r="KIX120" s="149"/>
      <c r="KIY120" s="149"/>
      <c r="KIZ120" s="149"/>
      <c r="KJA120" s="149"/>
      <c r="KJB120" s="149"/>
      <c r="KJC120" s="149"/>
      <c r="KJD120" s="149"/>
      <c r="KJE120" s="149"/>
      <c r="KJF120" s="149"/>
      <c r="KJG120" s="149"/>
      <c r="KJH120" s="149"/>
      <c r="KJI120" s="149"/>
      <c r="KJJ120" s="149"/>
      <c r="KJK120" s="149"/>
      <c r="KJL120" s="149"/>
      <c r="KJM120" s="149"/>
      <c r="KJN120" s="149"/>
      <c r="KJO120" s="149"/>
      <c r="KJP120" s="149"/>
      <c r="KJQ120" s="149"/>
      <c r="KJR120" s="149"/>
      <c r="KJS120" s="149"/>
      <c r="KJT120" s="149"/>
      <c r="KJU120" s="149"/>
      <c r="KJV120" s="149"/>
      <c r="KJW120" s="149"/>
      <c r="KJX120" s="149"/>
      <c r="KJY120" s="149"/>
      <c r="KJZ120" s="149"/>
      <c r="KKA120" s="149"/>
      <c r="KKB120" s="149"/>
      <c r="KKC120" s="149"/>
      <c r="KKD120" s="149"/>
      <c r="KKE120" s="149"/>
      <c r="KKF120" s="149"/>
      <c r="KKG120" s="149"/>
      <c r="KKH120" s="149"/>
      <c r="KKI120" s="149"/>
      <c r="KKJ120" s="149"/>
      <c r="KKK120" s="149"/>
      <c r="KKL120" s="149"/>
      <c r="KKM120" s="149"/>
      <c r="KKN120" s="149"/>
      <c r="KKO120" s="149"/>
      <c r="KKP120" s="149"/>
      <c r="KKQ120" s="149"/>
      <c r="KKR120" s="149"/>
      <c r="KKS120" s="149"/>
      <c r="KKT120" s="149"/>
      <c r="KKU120" s="149"/>
      <c r="KKV120" s="149"/>
      <c r="KKW120" s="149"/>
      <c r="KKX120" s="149"/>
      <c r="KKY120" s="149"/>
      <c r="KKZ120" s="149"/>
      <c r="KLA120" s="149"/>
      <c r="KLB120" s="149"/>
      <c r="KLC120" s="149"/>
      <c r="KLD120" s="149"/>
      <c r="KLE120" s="149"/>
      <c r="KLF120" s="149"/>
      <c r="KLG120" s="149"/>
      <c r="KLH120" s="149"/>
      <c r="KLI120" s="149"/>
      <c r="KLJ120" s="149"/>
      <c r="KLK120" s="149"/>
      <c r="KLL120" s="149"/>
      <c r="KLM120" s="149"/>
      <c r="KLN120" s="149"/>
      <c r="KLO120" s="149"/>
      <c r="KLP120" s="149"/>
      <c r="KLQ120" s="149"/>
      <c r="KLR120" s="149"/>
      <c r="KLS120" s="149"/>
      <c r="KLT120" s="149"/>
      <c r="KLU120" s="149"/>
      <c r="KLV120" s="149"/>
      <c r="KLW120" s="149"/>
      <c r="KLX120" s="149"/>
      <c r="KLY120" s="149"/>
      <c r="KLZ120" s="149"/>
      <c r="KMA120" s="149"/>
      <c r="KMB120" s="149"/>
      <c r="KMC120" s="149"/>
      <c r="KMD120" s="149"/>
      <c r="KME120" s="149"/>
      <c r="KMF120" s="149"/>
      <c r="KMG120" s="149"/>
      <c r="KMH120" s="149"/>
      <c r="KMI120" s="149"/>
      <c r="KMJ120" s="149"/>
      <c r="KMK120" s="149"/>
      <c r="KML120" s="149"/>
      <c r="KMM120" s="149"/>
      <c r="KMN120" s="149"/>
      <c r="KMO120" s="149"/>
      <c r="KMP120" s="149"/>
      <c r="KMQ120" s="149"/>
      <c r="KMR120" s="149"/>
      <c r="KMS120" s="149"/>
      <c r="KMT120" s="149"/>
      <c r="KMU120" s="149"/>
      <c r="KMV120" s="149"/>
      <c r="KMW120" s="149"/>
      <c r="KMX120" s="149"/>
      <c r="KMY120" s="149"/>
      <c r="KMZ120" s="149"/>
      <c r="KNA120" s="149"/>
      <c r="KNB120" s="149"/>
      <c r="KNC120" s="149"/>
      <c r="KND120" s="149"/>
      <c r="KNE120" s="149"/>
      <c r="KNF120" s="149"/>
      <c r="KNG120" s="149"/>
      <c r="KNH120" s="149"/>
      <c r="KNI120" s="149"/>
      <c r="KNJ120" s="149"/>
      <c r="KNK120" s="149"/>
      <c r="KNL120" s="149"/>
      <c r="KNM120" s="149"/>
      <c r="KNN120" s="149"/>
      <c r="KNO120" s="149"/>
      <c r="KNP120" s="149"/>
      <c r="KNQ120" s="149"/>
      <c r="KNR120" s="149"/>
      <c r="KNS120" s="149"/>
      <c r="KNT120" s="149"/>
      <c r="KNU120" s="149"/>
      <c r="KNV120" s="149"/>
      <c r="KNW120" s="149"/>
      <c r="KNX120" s="149"/>
      <c r="KNY120" s="149"/>
      <c r="KNZ120" s="149"/>
      <c r="KOA120" s="149"/>
      <c r="KOB120" s="149"/>
      <c r="KOC120" s="149"/>
      <c r="KOD120" s="149"/>
      <c r="KOE120" s="149"/>
      <c r="KOF120" s="149"/>
      <c r="KOG120" s="149"/>
      <c r="KOH120" s="149"/>
      <c r="KOI120" s="149"/>
      <c r="KOJ120" s="149"/>
      <c r="KOK120" s="149"/>
      <c r="KOL120" s="149"/>
      <c r="KOM120" s="149"/>
      <c r="KON120" s="149"/>
      <c r="KOO120" s="149"/>
      <c r="KOP120" s="149"/>
      <c r="KOQ120" s="149"/>
      <c r="KOR120" s="149"/>
      <c r="KOS120" s="149"/>
      <c r="KOT120" s="149"/>
      <c r="KOU120" s="149"/>
      <c r="KOV120" s="149"/>
      <c r="KOW120" s="149"/>
      <c r="KOX120" s="149"/>
      <c r="KOY120" s="149"/>
      <c r="KOZ120" s="149"/>
      <c r="KPA120" s="149"/>
      <c r="KPB120" s="149"/>
      <c r="KPC120" s="149"/>
      <c r="KPD120" s="149"/>
      <c r="KPE120" s="149"/>
      <c r="KPF120" s="149"/>
      <c r="KPG120" s="149"/>
      <c r="KPH120" s="149"/>
      <c r="KPI120" s="149"/>
      <c r="KPJ120" s="149"/>
      <c r="KPK120" s="149"/>
      <c r="KPL120" s="149"/>
      <c r="KPM120" s="149"/>
      <c r="KPN120" s="149"/>
      <c r="KPO120" s="149"/>
      <c r="KPP120" s="149"/>
      <c r="KPQ120" s="149"/>
      <c r="KPR120" s="149"/>
      <c r="KPS120" s="149"/>
      <c r="KPT120" s="149"/>
      <c r="KPU120" s="149"/>
      <c r="KPV120" s="149"/>
      <c r="KPW120" s="149"/>
      <c r="KPX120" s="149"/>
      <c r="KPY120" s="149"/>
      <c r="KPZ120" s="149"/>
      <c r="KQA120" s="149"/>
      <c r="KQB120" s="149"/>
      <c r="KQC120" s="149"/>
      <c r="KQD120" s="149"/>
      <c r="KQE120" s="149"/>
      <c r="KQF120" s="149"/>
      <c r="KQG120" s="149"/>
      <c r="KQH120" s="149"/>
      <c r="KQI120" s="149"/>
      <c r="KQJ120" s="149"/>
      <c r="KQK120" s="149"/>
      <c r="KQL120" s="149"/>
      <c r="KQM120" s="149"/>
      <c r="KQN120" s="149"/>
      <c r="KQO120" s="149"/>
      <c r="KQP120" s="149"/>
      <c r="KQQ120" s="149"/>
      <c r="KQR120" s="149"/>
      <c r="KQS120" s="149"/>
      <c r="KQT120" s="149"/>
      <c r="KQU120" s="149"/>
      <c r="KQV120" s="149"/>
      <c r="KQW120" s="149"/>
      <c r="KQX120" s="149"/>
      <c r="KQY120" s="149"/>
      <c r="KQZ120" s="149"/>
      <c r="KRA120" s="149"/>
      <c r="KRB120" s="149"/>
      <c r="KRC120" s="149"/>
      <c r="KRD120" s="149"/>
      <c r="KRE120" s="149"/>
      <c r="KRF120" s="149"/>
      <c r="KRG120" s="149"/>
      <c r="KRH120" s="149"/>
      <c r="KRI120" s="149"/>
      <c r="KRJ120" s="149"/>
      <c r="KRK120" s="149"/>
      <c r="KRL120" s="149"/>
      <c r="KRM120" s="149"/>
      <c r="KRN120" s="149"/>
      <c r="KRO120" s="149"/>
      <c r="KRP120" s="149"/>
      <c r="KRQ120" s="149"/>
      <c r="KRR120" s="149"/>
      <c r="KRS120" s="149"/>
      <c r="KRT120" s="149"/>
      <c r="KRU120" s="149"/>
      <c r="KRV120" s="149"/>
      <c r="KRW120" s="149"/>
      <c r="KRX120" s="149"/>
      <c r="KRY120" s="149"/>
      <c r="KRZ120" s="149"/>
      <c r="KSA120" s="149"/>
      <c r="KSB120" s="149"/>
      <c r="KSC120" s="149"/>
      <c r="KSD120" s="149"/>
      <c r="KSE120" s="149"/>
      <c r="KSF120" s="149"/>
      <c r="KSG120" s="149"/>
      <c r="KSH120" s="149"/>
      <c r="KSI120" s="149"/>
      <c r="KSJ120" s="149"/>
      <c r="KSK120" s="149"/>
      <c r="KSL120" s="149"/>
      <c r="KSM120" s="149"/>
      <c r="KSN120" s="149"/>
      <c r="KSO120" s="149"/>
      <c r="KSP120" s="149"/>
      <c r="KSQ120" s="149"/>
      <c r="KSR120" s="149"/>
      <c r="KSS120" s="149"/>
      <c r="KST120" s="149"/>
      <c r="KSU120" s="149"/>
      <c r="KSV120" s="149"/>
      <c r="KSW120" s="149"/>
      <c r="KSX120" s="149"/>
      <c r="KSY120" s="149"/>
      <c r="KSZ120" s="149"/>
      <c r="KTA120" s="149"/>
      <c r="KTB120" s="149"/>
      <c r="KTC120" s="149"/>
      <c r="KTD120" s="149"/>
      <c r="KTE120" s="149"/>
      <c r="KTF120" s="149"/>
      <c r="KTG120" s="149"/>
      <c r="KTH120" s="149"/>
      <c r="KTI120" s="149"/>
      <c r="KTJ120" s="149"/>
      <c r="KTK120" s="149"/>
      <c r="KTL120" s="149"/>
      <c r="KTM120" s="149"/>
      <c r="KTN120" s="149"/>
      <c r="KTO120" s="149"/>
      <c r="KTP120" s="149"/>
      <c r="KTQ120" s="149"/>
      <c r="KTR120" s="149"/>
      <c r="KTS120" s="149"/>
      <c r="KTT120" s="149"/>
      <c r="KTU120" s="149"/>
      <c r="KTV120" s="149"/>
      <c r="KTW120" s="149"/>
      <c r="KTX120" s="149"/>
      <c r="KTY120" s="149"/>
      <c r="KTZ120" s="149"/>
      <c r="KUA120" s="149"/>
      <c r="KUB120" s="149"/>
      <c r="KUC120" s="149"/>
      <c r="KUD120" s="149"/>
      <c r="KUE120" s="149"/>
      <c r="KUF120" s="149"/>
      <c r="KUG120" s="149"/>
      <c r="KUH120" s="149"/>
      <c r="KUI120" s="149"/>
      <c r="KUJ120" s="149"/>
      <c r="KUK120" s="149"/>
      <c r="KUL120" s="149"/>
      <c r="KUM120" s="149"/>
      <c r="KUN120" s="149"/>
      <c r="KUO120" s="149"/>
      <c r="KUP120" s="149"/>
      <c r="KUQ120" s="149"/>
      <c r="KUR120" s="149"/>
      <c r="KUS120" s="149"/>
      <c r="KUT120" s="149"/>
      <c r="KUU120" s="149"/>
      <c r="KUV120" s="149"/>
      <c r="KUW120" s="149"/>
      <c r="KUX120" s="149"/>
      <c r="KUY120" s="149"/>
      <c r="KUZ120" s="149"/>
      <c r="KVA120" s="149"/>
      <c r="KVB120" s="149"/>
      <c r="KVC120" s="149"/>
      <c r="KVD120" s="149"/>
      <c r="KVE120" s="149"/>
      <c r="KVF120" s="149"/>
      <c r="KVG120" s="149"/>
      <c r="KVH120" s="149"/>
      <c r="KVI120" s="149"/>
      <c r="KVJ120" s="149"/>
      <c r="KVK120" s="149"/>
      <c r="KVL120" s="149"/>
      <c r="KVM120" s="149"/>
      <c r="KVN120" s="149"/>
      <c r="KVO120" s="149"/>
      <c r="KVP120" s="149"/>
      <c r="KVQ120" s="149"/>
      <c r="KVR120" s="149"/>
      <c r="KVS120" s="149"/>
      <c r="KVT120" s="149"/>
      <c r="KVU120" s="149"/>
      <c r="KVV120" s="149"/>
      <c r="KVW120" s="149"/>
      <c r="KVX120" s="149"/>
      <c r="KVY120" s="149"/>
      <c r="KVZ120" s="149"/>
      <c r="KWA120" s="149"/>
      <c r="KWB120" s="149"/>
      <c r="KWC120" s="149"/>
      <c r="KWD120" s="149"/>
      <c r="KWE120" s="149"/>
      <c r="KWF120" s="149"/>
      <c r="KWG120" s="149"/>
      <c r="KWH120" s="149"/>
      <c r="KWI120" s="149"/>
      <c r="KWJ120" s="149"/>
      <c r="KWK120" s="149"/>
      <c r="KWL120" s="149"/>
      <c r="KWM120" s="149"/>
      <c r="KWN120" s="149"/>
      <c r="KWO120" s="149"/>
      <c r="KWP120" s="149"/>
      <c r="KWQ120" s="149"/>
      <c r="KWR120" s="149"/>
      <c r="KWS120" s="149"/>
      <c r="KWT120" s="149"/>
      <c r="KWU120" s="149"/>
      <c r="KWV120" s="149"/>
      <c r="KWW120" s="149"/>
      <c r="KWX120" s="149"/>
      <c r="KWY120" s="149"/>
      <c r="KWZ120" s="149"/>
      <c r="KXA120" s="149"/>
      <c r="KXB120" s="149"/>
      <c r="KXC120" s="149"/>
      <c r="KXD120" s="149"/>
      <c r="KXE120" s="149"/>
      <c r="KXF120" s="149"/>
      <c r="KXG120" s="149"/>
      <c r="KXH120" s="149"/>
      <c r="KXI120" s="149"/>
      <c r="KXJ120" s="149"/>
      <c r="KXK120" s="149"/>
      <c r="KXL120" s="149"/>
      <c r="KXM120" s="149"/>
      <c r="KXN120" s="149"/>
      <c r="KXO120" s="149"/>
      <c r="KXP120" s="149"/>
      <c r="KXQ120" s="149"/>
      <c r="KXR120" s="149"/>
      <c r="KXS120" s="149"/>
      <c r="KXT120" s="149"/>
      <c r="KXU120" s="149"/>
      <c r="KXV120" s="149"/>
      <c r="KXW120" s="149"/>
      <c r="KXX120" s="149"/>
      <c r="KXY120" s="149"/>
      <c r="KXZ120" s="149"/>
      <c r="KYA120" s="149"/>
      <c r="KYB120" s="149"/>
      <c r="KYC120" s="149"/>
      <c r="KYD120" s="149"/>
      <c r="KYE120" s="149"/>
      <c r="KYF120" s="149"/>
      <c r="KYG120" s="149"/>
      <c r="KYH120" s="149"/>
      <c r="KYI120" s="149"/>
      <c r="KYJ120" s="149"/>
      <c r="KYK120" s="149"/>
      <c r="KYL120" s="149"/>
      <c r="KYM120" s="149"/>
      <c r="KYN120" s="149"/>
      <c r="KYO120" s="149"/>
      <c r="KYP120" s="149"/>
      <c r="KYQ120" s="149"/>
      <c r="KYR120" s="149"/>
      <c r="KYS120" s="149"/>
      <c r="KYT120" s="149"/>
      <c r="KYU120" s="149"/>
      <c r="KYV120" s="149"/>
      <c r="KYW120" s="149"/>
      <c r="KYX120" s="149"/>
      <c r="KYY120" s="149"/>
      <c r="KYZ120" s="149"/>
      <c r="KZA120" s="149"/>
      <c r="KZB120" s="149"/>
      <c r="KZC120" s="149"/>
      <c r="KZD120" s="149"/>
      <c r="KZE120" s="149"/>
      <c r="KZF120" s="149"/>
      <c r="KZG120" s="149"/>
      <c r="KZH120" s="149"/>
      <c r="KZI120" s="149"/>
      <c r="KZJ120" s="149"/>
      <c r="KZK120" s="149"/>
      <c r="KZL120" s="149"/>
      <c r="KZM120" s="149"/>
      <c r="KZN120" s="149"/>
      <c r="KZO120" s="149"/>
      <c r="KZP120" s="149"/>
      <c r="KZQ120" s="149"/>
      <c r="KZR120" s="149"/>
      <c r="KZS120" s="149"/>
      <c r="KZT120" s="149"/>
      <c r="KZU120" s="149"/>
      <c r="KZV120" s="149"/>
      <c r="KZW120" s="149"/>
      <c r="KZX120" s="149"/>
      <c r="KZY120" s="149"/>
      <c r="KZZ120" s="149"/>
      <c r="LAA120" s="149"/>
      <c r="LAB120" s="149"/>
      <c r="LAC120" s="149"/>
      <c r="LAD120" s="149"/>
      <c r="LAE120" s="149"/>
      <c r="LAF120" s="149"/>
      <c r="LAG120" s="149"/>
      <c r="LAH120" s="149"/>
      <c r="LAI120" s="149"/>
      <c r="LAJ120" s="149"/>
      <c r="LAK120" s="149"/>
      <c r="LAL120" s="149"/>
      <c r="LAM120" s="149"/>
      <c r="LAN120" s="149"/>
      <c r="LAO120" s="149"/>
      <c r="LAP120" s="149"/>
      <c r="LAQ120" s="149"/>
      <c r="LAR120" s="149"/>
      <c r="LAS120" s="149"/>
      <c r="LAT120" s="149"/>
      <c r="LAU120" s="149"/>
      <c r="LAV120" s="149"/>
      <c r="LAW120" s="149"/>
      <c r="LAX120" s="149"/>
      <c r="LAY120" s="149"/>
      <c r="LAZ120" s="149"/>
      <c r="LBA120" s="149"/>
      <c r="LBB120" s="149"/>
      <c r="LBC120" s="149"/>
      <c r="LBD120" s="149"/>
      <c r="LBE120" s="149"/>
      <c r="LBF120" s="149"/>
      <c r="LBG120" s="149"/>
      <c r="LBH120" s="149"/>
      <c r="LBI120" s="149"/>
      <c r="LBJ120" s="149"/>
      <c r="LBK120" s="149"/>
      <c r="LBL120" s="149"/>
      <c r="LBM120" s="149"/>
      <c r="LBN120" s="149"/>
      <c r="LBO120" s="149"/>
      <c r="LBP120" s="149"/>
      <c r="LBQ120" s="149"/>
      <c r="LBR120" s="149"/>
      <c r="LBS120" s="149"/>
      <c r="LBT120" s="149"/>
      <c r="LBU120" s="149"/>
      <c r="LBV120" s="149"/>
      <c r="LBW120" s="149"/>
      <c r="LBX120" s="149"/>
      <c r="LBY120" s="149"/>
      <c r="LBZ120" s="149"/>
      <c r="LCA120" s="149"/>
      <c r="LCB120" s="149"/>
      <c r="LCC120" s="149"/>
      <c r="LCD120" s="149"/>
      <c r="LCE120" s="149"/>
      <c r="LCF120" s="149"/>
      <c r="LCG120" s="149"/>
      <c r="LCH120" s="149"/>
      <c r="LCI120" s="149"/>
      <c r="LCJ120" s="149"/>
      <c r="LCK120" s="149"/>
      <c r="LCL120" s="149"/>
      <c r="LCM120" s="149"/>
      <c r="LCN120" s="149"/>
      <c r="LCO120" s="149"/>
      <c r="LCP120" s="149"/>
      <c r="LCQ120" s="149"/>
      <c r="LCR120" s="149"/>
      <c r="LCS120" s="149"/>
      <c r="LCT120" s="149"/>
      <c r="LCU120" s="149"/>
      <c r="LCV120" s="149"/>
      <c r="LCW120" s="149"/>
      <c r="LCX120" s="149"/>
      <c r="LCY120" s="149"/>
      <c r="LCZ120" s="149"/>
      <c r="LDA120" s="149"/>
      <c r="LDB120" s="149"/>
      <c r="LDC120" s="149"/>
      <c r="LDD120" s="149"/>
      <c r="LDE120" s="149"/>
      <c r="LDF120" s="149"/>
      <c r="LDG120" s="149"/>
      <c r="LDH120" s="149"/>
      <c r="LDI120" s="149"/>
      <c r="LDJ120" s="149"/>
      <c r="LDK120" s="149"/>
      <c r="LDL120" s="149"/>
      <c r="LDM120" s="149"/>
      <c r="LDN120" s="149"/>
      <c r="LDO120" s="149"/>
      <c r="LDP120" s="149"/>
      <c r="LDQ120" s="149"/>
      <c r="LDR120" s="149"/>
      <c r="LDS120" s="149"/>
      <c r="LDT120" s="149"/>
      <c r="LDU120" s="149"/>
      <c r="LDV120" s="149"/>
      <c r="LDW120" s="149"/>
      <c r="LDX120" s="149"/>
      <c r="LDY120" s="149"/>
      <c r="LDZ120" s="149"/>
      <c r="LEA120" s="149"/>
      <c r="LEB120" s="149"/>
      <c r="LEC120" s="149"/>
      <c r="LED120" s="149"/>
      <c r="LEE120" s="149"/>
      <c r="LEF120" s="149"/>
      <c r="LEG120" s="149"/>
      <c r="LEH120" s="149"/>
      <c r="LEI120" s="149"/>
      <c r="LEJ120" s="149"/>
      <c r="LEK120" s="149"/>
      <c r="LEL120" s="149"/>
      <c r="LEM120" s="149"/>
      <c r="LEN120" s="149"/>
      <c r="LEO120" s="149"/>
      <c r="LEP120" s="149"/>
      <c r="LEQ120" s="149"/>
      <c r="LER120" s="149"/>
      <c r="LES120" s="149"/>
      <c r="LET120" s="149"/>
      <c r="LEU120" s="149"/>
      <c r="LEV120" s="149"/>
      <c r="LEW120" s="149"/>
      <c r="LEX120" s="149"/>
      <c r="LEY120" s="149"/>
      <c r="LEZ120" s="149"/>
      <c r="LFA120" s="149"/>
      <c r="LFB120" s="149"/>
      <c r="LFC120" s="149"/>
      <c r="LFD120" s="149"/>
      <c r="LFE120" s="149"/>
      <c r="LFF120" s="149"/>
      <c r="LFG120" s="149"/>
      <c r="LFH120" s="149"/>
      <c r="LFI120" s="149"/>
      <c r="LFJ120" s="149"/>
      <c r="LFK120" s="149"/>
      <c r="LFL120" s="149"/>
      <c r="LFM120" s="149"/>
      <c r="LFN120" s="149"/>
      <c r="LFO120" s="149"/>
      <c r="LFP120" s="149"/>
      <c r="LFQ120" s="149"/>
      <c r="LFR120" s="149"/>
      <c r="LFS120" s="149"/>
      <c r="LFT120" s="149"/>
      <c r="LFU120" s="149"/>
      <c r="LFV120" s="149"/>
      <c r="LFW120" s="149"/>
      <c r="LFX120" s="149"/>
      <c r="LFY120" s="149"/>
      <c r="LFZ120" s="149"/>
      <c r="LGA120" s="149"/>
      <c r="LGB120" s="149"/>
      <c r="LGC120" s="149"/>
      <c r="LGD120" s="149"/>
      <c r="LGE120" s="149"/>
      <c r="LGF120" s="149"/>
      <c r="LGG120" s="149"/>
      <c r="LGH120" s="149"/>
      <c r="LGI120" s="149"/>
      <c r="LGJ120" s="149"/>
      <c r="LGK120" s="149"/>
      <c r="LGL120" s="149"/>
      <c r="LGM120" s="149"/>
      <c r="LGN120" s="149"/>
      <c r="LGO120" s="149"/>
      <c r="LGP120" s="149"/>
      <c r="LGQ120" s="149"/>
      <c r="LGR120" s="149"/>
      <c r="LGS120" s="149"/>
      <c r="LGT120" s="149"/>
      <c r="LGU120" s="149"/>
      <c r="LGV120" s="149"/>
      <c r="LGW120" s="149"/>
      <c r="LGX120" s="149"/>
      <c r="LGY120" s="149"/>
      <c r="LGZ120" s="149"/>
      <c r="LHA120" s="149"/>
      <c r="LHB120" s="149"/>
      <c r="LHC120" s="149"/>
      <c r="LHD120" s="149"/>
      <c r="LHE120" s="149"/>
      <c r="LHF120" s="149"/>
      <c r="LHG120" s="149"/>
      <c r="LHH120" s="149"/>
      <c r="LHI120" s="149"/>
      <c r="LHJ120" s="149"/>
      <c r="LHK120" s="149"/>
      <c r="LHL120" s="149"/>
      <c r="LHM120" s="149"/>
      <c r="LHN120" s="149"/>
      <c r="LHO120" s="149"/>
      <c r="LHP120" s="149"/>
      <c r="LHQ120" s="149"/>
      <c r="LHR120" s="149"/>
      <c r="LHS120" s="149"/>
      <c r="LHT120" s="149"/>
      <c r="LHU120" s="149"/>
      <c r="LHV120" s="149"/>
      <c r="LHW120" s="149"/>
      <c r="LHX120" s="149"/>
      <c r="LHY120" s="149"/>
      <c r="LHZ120" s="149"/>
      <c r="LIA120" s="149"/>
      <c r="LIB120" s="149"/>
      <c r="LIC120" s="149"/>
      <c r="LID120" s="149"/>
      <c r="LIE120" s="149"/>
      <c r="LIF120" s="149"/>
      <c r="LIG120" s="149"/>
      <c r="LIH120" s="149"/>
      <c r="LII120" s="149"/>
      <c r="LIJ120" s="149"/>
      <c r="LIK120" s="149"/>
      <c r="LIL120" s="149"/>
      <c r="LIM120" s="149"/>
      <c r="LIN120" s="149"/>
      <c r="LIO120" s="149"/>
      <c r="LIP120" s="149"/>
      <c r="LIQ120" s="149"/>
      <c r="LIR120" s="149"/>
      <c r="LIS120" s="149"/>
      <c r="LIT120" s="149"/>
      <c r="LIU120" s="149"/>
      <c r="LIV120" s="149"/>
      <c r="LIW120" s="149"/>
      <c r="LIX120" s="149"/>
      <c r="LIY120" s="149"/>
      <c r="LIZ120" s="149"/>
      <c r="LJA120" s="149"/>
      <c r="LJB120" s="149"/>
      <c r="LJC120" s="149"/>
      <c r="LJD120" s="149"/>
      <c r="LJE120" s="149"/>
      <c r="LJF120" s="149"/>
      <c r="LJG120" s="149"/>
      <c r="LJH120" s="149"/>
      <c r="LJI120" s="149"/>
      <c r="LJJ120" s="149"/>
      <c r="LJK120" s="149"/>
      <c r="LJL120" s="149"/>
      <c r="LJM120" s="149"/>
      <c r="LJN120" s="149"/>
      <c r="LJO120" s="149"/>
      <c r="LJP120" s="149"/>
      <c r="LJQ120" s="149"/>
      <c r="LJR120" s="149"/>
      <c r="LJS120" s="149"/>
      <c r="LJT120" s="149"/>
      <c r="LJU120" s="149"/>
      <c r="LJV120" s="149"/>
      <c r="LJW120" s="149"/>
      <c r="LJX120" s="149"/>
      <c r="LJY120" s="149"/>
      <c r="LJZ120" s="149"/>
      <c r="LKA120" s="149"/>
      <c r="LKB120" s="149"/>
      <c r="LKC120" s="149"/>
      <c r="LKD120" s="149"/>
      <c r="LKE120" s="149"/>
      <c r="LKF120" s="149"/>
      <c r="LKG120" s="149"/>
      <c r="LKH120" s="149"/>
      <c r="LKI120" s="149"/>
      <c r="LKJ120" s="149"/>
      <c r="LKK120" s="149"/>
      <c r="LKL120" s="149"/>
      <c r="LKM120" s="149"/>
      <c r="LKN120" s="149"/>
      <c r="LKO120" s="149"/>
      <c r="LKP120" s="149"/>
      <c r="LKQ120" s="149"/>
      <c r="LKR120" s="149"/>
      <c r="LKS120" s="149"/>
      <c r="LKT120" s="149"/>
      <c r="LKU120" s="149"/>
      <c r="LKV120" s="149"/>
      <c r="LKW120" s="149"/>
      <c r="LKX120" s="149"/>
      <c r="LKY120" s="149"/>
      <c r="LKZ120" s="149"/>
      <c r="LLA120" s="149"/>
      <c r="LLB120" s="149"/>
      <c r="LLC120" s="149"/>
      <c r="LLD120" s="149"/>
      <c r="LLE120" s="149"/>
      <c r="LLF120" s="149"/>
      <c r="LLG120" s="149"/>
      <c r="LLH120" s="149"/>
      <c r="LLI120" s="149"/>
      <c r="LLJ120" s="149"/>
      <c r="LLK120" s="149"/>
      <c r="LLL120" s="149"/>
      <c r="LLM120" s="149"/>
      <c r="LLN120" s="149"/>
      <c r="LLO120" s="149"/>
      <c r="LLP120" s="149"/>
      <c r="LLQ120" s="149"/>
      <c r="LLR120" s="149"/>
      <c r="LLS120" s="149"/>
      <c r="LLT120" s="149"/>
      <c r="LLU120" s="149"/>
      <c r="LLV120" s="149"/>
      <c r="LLW120" s="149"/>
      <c r="LLX120" s="149"/>
      <c r="LLY120" s="149"/>
      <c r="LLZ120" s="149"/>
      <c r="LMA120" s="149"/>
      <c r="LMB120" s="149"/>
      <c r="LMC120" s="149"/>
      <c r="LMD120" s="149"/>
      <c r="LME120" s="149"/>
      <c r="LMF120" s="149"/>
      <c r="LMG120" s="149"/>
      <c r="LMH120" s="149"/>
      <c r="LMI120" s="149"/>
      <c r="LMJ120" s="149"/>
      <c r="LMK120" s="149"/>
      <c r="LML120" s="149"/>
      <c r="LMM120" s="149"/>
      <c r="LMN120" s="149"/>
      <c r="LMO120" s="149"/>
      <c r="LMP120" s="149"/>
      <c r="LMQ120" s="149"/>
      <c r="LMR120" s="149"/>
      <c r="LMS120" s="149"/>
      <c r="LMT120" s="149"/>
      <c r="LMU120" s="149"/>
      <c r="LMV120" s="149"/>
      <c r="LMW120" s="149"/>
      <c r="LMX120" s="149"/>
      <c r="LMY120" s="149"/>
      <c r="LMZ120" s="149"/>
      <c r="LNA120" s="149"/>
      <c r="LNB120" s="149"/>
      <c r="LNC120" s="149"/>
      <c r="LND120" s="149"/>
      <c r="LNE120" s="149"/>
      <c r="LNF120" s="149"/>
      <c r="LNG120" s="149"/>
      <c r="LNH120" s="149"/>
      <c r="LNI120" s="149"/>
      <c r="LNJ120" s="149"/>
      <c r="LNK120" s="149"/>
      <c r="LNL120" s="149"/>
      <c r="LNM120" s="149"/>
      <c r="LNN120" s="149"/>
      <c r="LNO120" s="149"/>
      <c r="LNP120" s="149"/>
      <c r="LNQ120" s="149"/>
      <c r="LNR120" s="149"/>
      <c r="LNS120" s="149"/>
      <c r="LNT120" s="149"/>
      <c r="LNU120" s="149"/>
      <c r="LNV120" s="149"/>
      <c r="LNW120" s="149"/>
      <c r="LNX120" s="149"/>
      <c r="LNY120" s="149"/>
      <c r="LNZ120" s="149"/>
      <c r="LOA120" s="149"/>
      <c r="LOB120" s="149"/>
      <c r="LOC120" s="149"/>
      <c r="LOD120" s="149"/>
      <c r="LOE120" s="149"/>
      <c r="LOF120" s="149"/>
      <c r="LOG120" s="149"/>
      <c r="LOH120" s="149"/>
      <c r="LOI120" s="149"/>
      <c r="LOJ120" s="149"/>
      <c r="LOK120" s="149"/>
      <c r="LOL120" s="149"/>
      <c r="LOM120" s="149"/>
      <c r="LON120" s="149"/>
      <c r="LOO120" s="149"/>
      <c r="LOP120" s="149"/>
      <c r="LOQ120" s="149"/>
      <c r="LOR120" s="149"/>
      <c r="LOS120" s="149"/>
      <c r="LOT120" s="149"/>
      <c r="LOU120" s="149"/>
      <c r="LOV120" s="149"/>
      <c r="LOW120" s="149"/>
      <c r="LOX120" s="149"/>
      <c r="LOY120" s="149"/>
      <c r="LOZ120" s="149"/>
      <c r="LPA120" s="149"/>
      <c r="LPB120" s="149"/>
      <c r="LPC120" s="149"/>
      <c r="LPD120" s="149"/>
      <c r="LPE120" s="149"/>
      <c r="LPF120" s="149"/>
      <c r="LPG120" s="149"/>
      <c r="LPH120" s="149"/>
      <c r="LPI120" s="149"/>
      <c r="LPJ120" s="149"/>
      <c r="LPK120" s="149"/>
      <c r="LPL120" s="149"/>
      <c r="LPM120" s="149"/>
      <c r="LPN120" s="149"/>
      <c r="LPO120" s="149"/>
      <c r="LPP120" s="149"/>
      <c r="LPQ120" s="149"/>
      <c r="LPR120" s="149"/>
      <c r="LPS120" s="149"/>
      <c r="LPT120" s="149"/>
      <c r="LPU120" s="149"/>
      <c r="LPV120" s="149"/>
      <c r="LPW120" s="149"/>
      <c r="LPX120" s="149"/>
      <c r="LPY120" s="149"/>
      <c r="LPZ120" s="149"/>
      <c r="LQA120" s="149"/>
      <c r="LQB120" s="149"/>
      <c r="LQC120" s="149"/>
      <c r="LQD120" s="149"/>
      <c r="LQE120" s="149"/>
      <c r="LQF120" s="149"/>
      <c r="LQG120" s="149"/>
      <c r="LQH120" s="149"/>
      <c r="LQI120" s="149"/>
      <c r="LQJ120" s="149"/>
      <c r="LQK120" s="149"/>
      <c r="LQL120" s="149"/>
      <c r="LQM120" s="149"/>
      <c r="LQN120" s="149"/>
      <c r="LQO120" s="149"/>
      <c r="LQP120" s="149"/>
      <c r="LQQ120" s="149"/>
      <c r="LQR120" s="149"/>
      <c r="LQS120" s="149"/>
      <c r="LQT120" s="149"/>
      <c r="LQU120" s="149"/>
      <c r="LQV120" s="149"/>
      <c r="LQW120" s="149"/>
      <c r="LQX120" s="149"/>
      <c r="LQY120" s="149"/>
      <c r="LQZ120" s="149"/>
      <c r="LRA120" s="149"/>
      <c r="LRB120" s="149"/>
      <c r="LRC120" s="149"/>
      <c r="LRD120" s="149"/>
      <c r="LRE120" s="149"/>
      <c r="LRF120" s="149"/>
      <c r="LRG120" s="149"/>
      <c r="LRH120" s="149"/>
      <c r="LRI120" s="149"/>
      <c r="LRJ120" s="149"/>
      <c r="LRK120" s="149"/>
      <c r="LRL120" s="149"/>
      <c r="LRM120" s="149"/>
      <c r="LRN120" s="149"/>
      <c r="LRO120" s="149"/>
      <c r="LRP120" s="149"/>
      <c r="LRQ120" s="149"/>
      <c r="LRR120" s="149"/>
      <c r="LRS120" s="149"/>
      <c r="LRT120" s="149"/>
      <c r="LRU120" s="149"/>
      <c r="LRV120" s="149"/>
      <c r="LRW120" s="149"/>
      <c r="LRX120" s="149"/>
      <c r="LRY120" s="149"/>
      <c r="LRZ120" s="149"/>
      <c r="LSA120" s="149"/>
      <c r="LSB120" s="149"/>
      <c r="LSC120" s="149"/>
      <c r="LSD120" s="149"/>
      <c r="LSE120" s="149"/>
      <c r="LSF120" s="149"/>
      <c r="LSG120" s="149"/>
      <c r="LSH120" s="149"/>
      <c r="LSI120" s="149"/>
      <c r="LSJ120" s="149"/>
      <c r="LSK120" s="149"/>
      <c r="LSL120" s="149"/>
      <c r="LSM120" s="149"/>
      <c r="LSN120" s="149"/>
      <c r="LSO120" s="149"/>
      <c r="LSP120" s="149"/>
      <c r="LSQ120" s="149"/>
      <c r="LSR120" s="149"/>
      <c r="LSS120" s="149"/>
      <c r="LST120" s="149"/>
      <c r="LSU120" s="149"/>
      <c r="LSV120" s="149"/>
      <c r="LSW120" s="149"/>
      <c r="LSX120" s="149"/>
      <c r="LSY120" s="149"/>
      <c r="LSZ120" s="149"/>
      <c r="LTA120" s="149"/>
      <c r="LTB120" s="149"/>
      <c r="LTC120" s="149"/>
      <c r="LTD120" s="149"/>
      <c r="LTE120" s="149"/>
      <c r="LTF120" s="149"/>
      <c r="LTG120" s="149"/>
      <c r="LTH120" s="149"/>
      <c r="LTI120" s="149"/>
      <c r="LTJ120" s="149"/>
      <c r="LTK120" s="149"/>
      <c r="LTL120" s="149"/>
      <c r="LTM120" s="149"/>
      <c r="LTN120" s="149"/>
      <c r="LTO120" s="149"/>
      <c r="LTP120" s="149"/>
      <c r="LTQ120" s="149"/>
      <c r="LTR120" s="149"/>
      <c r="LTS120" s="149"/>
      <c r="LTT120" s="149"/>
      <c r="LTU120" s="149"/>
      <c r="LTV120" s="149"/>
      <c r="LTW120" s="149"/>
      <c r="LTX120" s="149"/>
      <c r="LTY120" s="149"/>
      <c r="LTZ120" s="149"/>
      <c r="LUA120" s="149"/>
      <c r="LUB120" s="149"/>
      <c r="LUC120" s="149"/>
      <c r="LUD120" s="149"/>
      <c r="LUE120" s="149"/>
      <c r="LUF120" s="149"/>
      <c r="LUG120" s="149"/>
      <c r="LUH120" s="149"/>
      <c r="LUI120" s="149"/>
      <c r="LUJ120" s="149"/>
      <c r="LUK120" s="149"/>
      <c r="LUL120" s="149"/>
      <c r="LUM120" s="149"/>
      <c r="LUN120" s="149"/>
      <c r="LUO120" s="149"/>
      <c r="LUP120" s="149"/>
      <c r="LUQ120" s="149"/>
      <c r="LUR120" s="149"/>
      <c r="LUS120" s="149"/>
      <c r="LUT120" s="149"/>
      <c r="LUU120" s="149"/>
      <c r="LUV120" s="149"/>
      <c r="LUW120" s="149"/>
      <c r="LUX120" s="149"/>
      <c r="LUY120" s="149"/>
      <c r="LUZ120" s="149"/>
      <c r="LVA120" s="149"/>
      <c r="LVB120" s="149"/>
      <c r="LVC120" s="149"/>
      <c r="LVD120" s="149"/>
      <c r="LVE120" s="149"/>
      <c r="LVF120" s="149"/>
      <c r="LVG120" s="149"/>
      <c r="LVH120" s="149"/>
      <c r="LVI120" s="149"/>
      <c r="LVJ120" s="149"/>
      <c r="LVK120" s="149"/>
      <c r="LVL120" s="149"/>
      <c r="LVM120" s="149"/>
      <c r="LVN120" s="149"/>
      <c r="LVO120" s="149"/>
      <c r="LVP120" s="149"/>
      <c r="LVQ120" s="149"/>
      <c r="LVR120" s="149"/>
      <c r="LVS120" s="149"/>
      <c r="LVT120" s="149"/>
      <c r="LVU120" s="149"/>
      <c r="LVV120" s="149"/>
      <c r="LVW120" s="149"/>
      <c r="LVX120" s="149"/>
      <c r="LVY120" s="149"/>
      <c r="LVZ120" s="149"/>
      <c r="LWA120" s="149"/>
      <c r="LWB120" s="149"/>
      <c r="LWC120" s="149"/>
      <c r="LWD120" s="149"/>
      <c r="LWE120" s="149"/>
      <c r="LWF120" s="149"/>
      <c r="LWG120" s="149"/>
      <c r="LWH120" s="149"/>
      <c r="LWI120" s="149"/>
      <c r="LWJ120" s="149"/>
      <c r="LWK120" s="149"/>
      <c r="LWL120" s="149"/>
      <c r="LWM120" s="149"/>
      <c r="LWN120" s="149"/>
      <c r="LWO120" s="149"/>
      <c r="LWP120" s="149"/>
      <c r="LWQ120" s="149"/>
      <c r="LWR120" s="149"/>
      <c r="LWS120" s="149"/>
      <c r="LWT120" s="149"/>
      <c r="LWU120" s="149"/>
      <c r="LWV120" s="149"/>
      <c r="LWW120" s="149"/>
      <c r="LWX120" s="149"/>
      <c r="LWY120" s="149"/>
      <c r="LWZ120" s="149"/>
      <c r="LXA120" s="149"/>
      <c r="LXB120" s="149"/>
      <c r="LXC120" s="149"/>
      <c r="LXD120" s="149"/>
      <c r="LXE120" s="149"/>
      <c r="LXF120" s="149"/>
      <c r="LXG120" s="149"/>
      <c r="LXH120" s="149"/>
      <c r="LXI120" s="149"/>
      <c r="LXJ120" s="149"/>
      <c r="LXK120" s="149"/>
      <c r="LXL120" s="149"/>
      <c r="LXM120" s="149"/>
      <c r="LXN120" s="149"/>
      <c r="LXO120" s="149"/>
      <c r="LXP120" s="149"/>
      <c r="LXQ120" s="149"/>
      <c r="LXR120" s="149"/>
      <c r="LXS120" s="149"/>
      <c r="LXT120" s="149"/>
      <c r="LXU120" s="149"/>
      <c r="LXV120" s="149"/>
      <c r="LXW120" s="149"/>
      <c r="LXX120" s="149"/>
      <c r="LXY120" s="149"/>
      <c r="LXZ120" s="149"/>
      <c r="LYA120" s="149"/>
      <c r="LYB120" s="149"/>
      <c r="LYC120" s="149"/>
      <c r="LYD120" s="149"/>
      <c r="LYE120" s="149"/>
      <c r="LYF120" s="149"/>
      <c r="LYG120" s="149"/>
      <c r="LYH120" s="149"/>
      <c r="LYI120" s="149"/>
      <c r="LYJ120" s="149"/>
      <c r="LYK120" s="149"/>
      <c r="LYL120" s="149"/>
      <c r="LYM120" s="149"/>
      <c r="LYN120" s="149"/>
      <c r="LYO120" s="149"/>
      <c r="LYP120" s="149"/>
      <c r="LYQ120" s="149"/>
      <c r="LYR120" s="149"/>
      <c r="LYS120" s="149"/>
      <c r="LYT120" s="149"/>
      <c r="LYU120" s="149"/>
      <c r="LYV120" s="149"/>
      <c r="LYW120" s="149"/>
      <c r="LYX120" s="149"/>
      <c r="LYY120" s="149"/>
      <c r="LYZ120" s="149"/>
      <c r="LZA120" s="149"/>
      <c r="LZB120" s="149"/>
      <c r="LZC120" s="149"/>
      <c r="LZD120" s="149"/>
      <c r="LZE120" s="149"/>
      <c r="LZF120" s="149"/>
      <c r="LZG120" s="149"/>
      <c r="LZH120" s="149"/>
      <c r="LZI120" s="149"/>
      <c r="LZJ120" s="149"/>
      <c r="LZK120" s="149"/>
      <c r="LZL120" s="149"/>
      <c r="LZM120" s="149"/>
      <c r="LZN120" s="149"/>
      <c r="LZO120" s="149"/>
      <c r="LZP120" s="149"/>
      <c r="LZQ120" s="149"/>
      <c r="LZR120" s="149"/>
      <c r="LZS120" s="149"/>
      <c r="LZT120" s="149"/>
      <c r="LZU120" s="149"/>
      <c r="LZV120" s="149"/>
      <c r="LZW120" s="149"/>
      <c r="LZX120" s="149"/>
      <c r="LZY120" s="149"/>
      <c r="LZZ120" s="149"/>
      <c r="MAA120" s="149"/>
      <c r="MAB120" s="149"/>
      <c r="MAC120" s="149"/>
      <c r="MAD120" s="149"/>
      <c r="MAE120" s="149"/>
      <c r="MAF120" s="149"/>
      <c r="MAG120" s="149"/>
      <c r="MAH120" s="149"/>
      <c r="MAI120" s="149"/>
      <c r="MAJ120" s="149"/>
      <c r="MAK120" s="149"/>
      <c r="MAL120" s="149"/>
      <c r="MAM120" s="149"/>
      <c r="MAN120" s="149"/>
      <c r="MAO120" s="149"/>
      <c r="MAP120" s="149"/>
      <c r="MAQ120" s="149"/>
      <c r="MAR120" s="149"/>
      <c r="MAS120" s="149"/>
      <c r="MAT120" s="149"/>
      <c r="MAU120" s="149"/>
      <c r="MAV120" s="149"/>
      <c r="MAW120" s="149"/>
      <c r="MAX120" s="149"/>
      <c r="MAY120" s="149"/>
      <c r="MAZ120" s="149"/>
      <c r="MBA120" s="149"/>
      <c r="MBB120" s="149"/>
      <c r="MBC120" s="149"/>
      <c r="MBD120" s="149"/>
      <c r="MBE120" s="149"/>
      <c r="MBF120" s="149"/>
      <c r="MBG120" s="149"/>
      <c r="MBH120" s="149"/>
      <c r="MBI120" s="149"/>
      <c r="MBJ120" s="149"/>
      <c r="MBK120" s="149"/>
      <c r="MBL120" s="149"/>
      <c r="MBM120" s="149"/>
      <c r="MBN120" s="149"/>
      <c r="MBO120" s="149"/>
      <c r="MBP120" s="149"/>
      <c r="MBQ120" s="149"/>
      <c r="MBR120" s="149"/>
      <c r="MBS120" s="149"/>
      <c r="MBT120" s="149"/>
      <c r="MBU120" s="149"/>
      <c r="MBV120" s="149"/>
      <c r="MBW120" s="149"/>
      <c r="MBX120" s="149"/>
      <c r="MBY120" s="149"/>
      <c r="MBZ120" s="149"/>
      <c r="MCA120" s="149"/>
      <c r="MCB120" s="149"/>
      <c r="MCC120" s="149"/>
      <c r="MCD120" s="149"/>
      <c r="MCE120" s="149"/>
      <c r="MCF120" s="149"/>
      <c r="MCG120" s="149"/>
      <c r="MCH120" s="149"/>
      <c r="MCI120" s="149"/>
      <c r="MCJ120" s="149"/>
      <c r="MCK120" s="149"/>
      <c r="MCL120" s="149"/>
      <c r="MCM120" s="149"/>
      <c r="MCN120" s="149"/>
      <c r="MCO120" s="149"/>
      <c r="MCP120" s="149"/>
      <c r="MCQ120" s="149"/>
      <c r="MCR120" s="149"/>
      <c r="MCS120" s="149"/>
      <c r="MCT120" s="149"/>
      <c r="MCU120" s="149"/>
      <c r="MCV120" s="149"/>
      <c r="MCW120" s="149"/>
      <c r="MCX120" s="149"/>
      <c r="MCY120" s="149"/>
      <c r="MCZ120" s="149"/>
      <c r="MDA120" s="149"/>
      <c r="MDB120" s="149"/>
      <c r="MDC120" s="149"/>
      <c r="MDD120" s="149"/>
      <c r="MDE120" s="149"/>
      <c r="MDF120" s="149"/>
      <c r="MDG120" s="149"/>
      <c r="MDH120" s="149"/>
      <c r="MDI120" s="149"/>
      <c r="MDJ120" s="149"/>
      <c r="MDK120" s="149"/>
      <c r="MDL120" s="149"/>
      <c r="MDM120" s="149"/>
      <c r="MDN120" s="149"/>
      <c r="MDO120" s="149"/>
      <c r="MDP120" s="149"/>
      <c r="MDQ120" s="149"/>
      <c r="MDR120" s="149"/>
      <c r="MDS120" s="149"/>
      <c r="MDT120" s="149"/>
      <c r="MDU120" s="149"/>
      <c r="MDV120" s="149"/>
      <c r="MDW120" s="149"/>
      <c r="MDX120" s="149"/>
      <c r="MDY120" s="149"/>
      <c r="MDZ120" s="149"/>
      <c r="MEA120" s="149"/>
      <c r="MEB120" s="149"/>
      <c r="MEC120" s="149"/>
      <c r="MED120" s="149"/>
      <c r="MEE120" s="149"/>
      <c r="MEF120" s="149"/>
      <c r="MEG120" s="149"/>
      <c r="MEH120" s="149"/>
      <c r="MEI120" s="149"/>
      <c r="MEJ120" s="149"/>
      <c r="MEK120" s="149"/>
      <c r="MEL120" s="149"/>
      <c r="MEM120" s="149"/>
      <c r="MEN120" s="149"/>
      <c r="MEO120" s="149"/>
      <c r="MEP120" s="149"/>
      <c r="MEQ120" s="149"/>
      <c r="MER120" s="149"/>
      <c r="MES120" s="149"/>
      <c r="MET120" s="149"/>
      <c r="MEU120" s="149"/>
      <c r="MEV120" s="149"/>
      <c r="MEW120" s="149"/>
      <c r="MEX120" s="149"/>
      <c r="MEY120" s="149"/>
      <c r="MEZ120" s="149"/>
      <c r="MFA120" s="149"/>
      <c r="MFB120" s="149"/>
      <c r="MFC120" s="149"/>
      <c r="MFD120" s="149"/>
      <c r="MFE120" s="149"/>
      <c r="MFF120" s="149"/>
      <c r="MFG120" s="149"/>
      <c r="MFH120" s="149"/>
      <c r="MFI120" s="149"/>
      <c r="MFJ120" s="149"/>
      <c r="MFK120" s="149"/>
      <c r="MFL120" s="149"/>
      <c r="MFM120" s="149"/>
      <c r="MFN120" s="149"/>
      <c r="MFO120" s="149"/>
      <c r="MFP120" s="149"/>
      <c r="MFQ120" s="149"/>
      <c r="MFR120" s="149"/>
      <c r="MFS120" s="149"/>
      <c r="MFT120" s="149"/>
      <c r="MFU120" s="149"/>
      <c r="MFV120" s="149"/>
      <c r="MFW120" s="149"/>
      <c r="MFX120" s="149"/>
      <c r="MFY120" s="149"/>
      <c r="MFZ120" s="149"/>
      <c r="MGA120" s="149"/>
      <c r="MGB120" s="149"/>
      <c r="MGC120" s="149"/>
      <c r="MGD120" s="149"/>
      <c r="MGE120" s="149"/>
      <c r="MGF120" s="149"/>
      <c r="MGG120" s="149"/>
      <c r="MGH120" s="149"/>
      <c r="MGI120" s="149"/>
      <c r="MGJ120" s="149"/>
      <c r="MGK120" s="149"/>
      <c r="MGL120" s="149"/>
      <c r="MGM120" s="149"/>
      <c r="MGN120" s="149"/>
      <c r="MGO120" s="149"/>
      <c r="MGP120" s="149"/>
      <c r="MGQ120" s="149"/>
      <c r="MGR120" s="149"/>
      <c r="MGS120" s="149"/>
      <c r="MGT120" s="149"/>
      <c r="MGU120" s="149"/>
      <c r="MGV120" s="149"/>
      <c r="MGW120" s="149"/>
      <c r="MGX120" s="149"/>
      <c r="MGY120" s="149"/>
      <c r="MGZ120" s="149"/>
      <c r="MHA120" s="149"/>
      <c r="MHB120" s="149"/>
      <c r="MHC120" s="149"/>
      <c r="MHD120" s="149"/>
      <c r="MHE120" s="149"/>
      <c r="MHF120" s="149"/>
      <c r="MHG120" s="149"/>
      <c r="MHH120" s="149"/>
      <c r="MHI120" s="149"/>
      <c r="MHJ120" s="149"/>
      <c r="MHK120" s="149"/>
      <c r="MHL120" s="149"/>
      <c r="MHM120" s="149"/>
      <c r="MHN120" s="149"/>
      <c r="MHO120" s="149"/>
      <c r="MHP120" s="149"/>
      <c r="MHQ120" s="149"/>
      <c r="MHR120" s="149"/>
      <c r="MHS120" s="149"/>
      <c r="MHT120" s="149"/>
      <c r="MHU120" s="149"/>
      <c r="MHV120" s="149"/>
      <c r="MHW120" s="149"/>
      <c r="MHX120" s="149"/>
      <c r="MHY120" s="149"/>
      <c r="MHZ120" s="149"/>
      <c r="MIA120" s="149"/>
      <c r="MIB120" s="149"/>
      <c r="MIC120" s="149"/>
      <c r="MID120" s="149"/>
      <c r="MIE120" s="149"/>
      <c r="MIF120" s="149"/>
      <c r="MIG120" s="149"/>
      <c r="MIH120" s="149"/>
      <c r="MII120" s="149"/>
      <c r="MIJ120" s="149"/>
      <c r="MIK120" s="149"/>
      <c r="MIL120" s="149"/>
      <c r="MIM120" s="149"/>
      <c r="MIN120" s="149"/>
      <c r="MIO120" s="149"/>
      <c r="MIP120" s="149"/>
      <c r="MIQ120" s="149"/>
      <c r="MIR120" s="149"/>
      <c r="MIS120" s="149"/>
      <c r="MIT120" s="149"/>
      <c r="MIU120" s="149"/>
      <c r="MIV120" s="149"/>
      <c r="MIW120" s="149"/>
      <c r="MIX120" s="149"/>
      <c r="MIY120" s="149"/>
      <c r="MIZ120" s="149"/>
      <c r="MJA120" s="149"/>
      <c r="MJB120" s="149"/>
      <c r="MJC120" s="149"/>
      <c r="MJD120" s="149"/>
      <c r="MJE120" s="149"/>
      <c r="MJF120" s="149"/>
      <c r="MJG120" s="149"/>
      <c r="MJH120" s="149"/>
      <c r="MJI120" s="149"/>
      <c r="MJJ120" s="149"/>
      <c r="MJK120" s="149"/>
      <c r="MJL120" s="149"/>
      <c r="MJM120" s="149"/>
      <c r="MJN120" s="149"/>
      <c r="MJO120" s="149"/>
      <c r="MJP120" s="149"/>
      <c r="MJQ120" s="149"/>
      <c r="MJR120" s="149"/>
      <c r="MJS120" s="149"/>
      <c r="MJT120" s="149"/>
      <c r="MJU120" s="149"/>
      <c r="MJV120" s="149"/>
      <c r="MJW120" s="149"/>
      <c r="MJX120" s="149"/>
      <c r="MJY120" s="149"/>
      <c r="MJZ120" s="149"/>
      <c r="MKA120" s="149"/>
      <c r="MKB120" s="149"/>
      <c r="MKC120" s="149"/>
      <c r="MKD120" s="149"/>
      <c r="MKE120" s="149"/>
      <c r="MKF120" s="149"/>
      <c r="MKG120" s="149"/>
      <c r="MKH120" s="149"/>
      <c r="MKI120" s="149"/>
      <c r="MKJ120" s="149"/>
      <c r="MKK120" s="149"/>
      <c r="MKL120" s="149"/>
      <c r="MKM120" s="149"/>
      <c r="MKN120" s="149"/>
      <c r="MKO120" s="149"/>
      <c r="MKP120" s="149"/>
      <c r="MKQ120" s="149"/>
      <c r="MKR120" s="149"/>
      <c r="MKS120" s="149"/>
      <c r="MKT120" s="149"/>
      <c r="MKU120" s="149"/>
      <c r="MKV120" s="149"/>
      <c r="MKW120" s="149"/>
      <c r="MKX120" s="149"/>
      <c r="MKY120" s="149"/>
      <c r="MKZ120" s="149"/>
      <c r="MLA120" s="149"/>
      <c r="MLB120" s="149"/>
      <c r="MLC120" s="149"/>
      <c r="MLD120" s="149"/>
      <c r="MLE120" s="149"/>
      <c r="MLF120" s="149"/>
      <c r="MLG120" s="149"/>
      <c r="MLH120" s="149"/>
      <c r="MLI120" s="149"/>
      <c r="MLJ120" s="149"/>
      <c r="MLK120" s="149"/>
      <c r="MLL120" s="149"/>
      <c r="MLM120" s="149"/>
      <c r="MLN120" s="149"/>
      <c r="MLO120" s="149"/>
      <c r="MLP120" s="149"/>
      <c r="MLQ120" s="149"/>
      <c r="MLR120" s="149"/>
      <c r="MLS120" s="149"/>
      <c r="MLT120" s="149"/>
      <c r="MLU120" s="149"/>
      <c r="MLV120" s="149"/>
      <c r="MLW120" s="149"/>
      <c r="MLX120" s="149"/>
      <c r="MLY120" s="149"/>
      <c r="MLZ120" s="149"/>
      <c r="MMA120" s="149"/>
      <c r="MMB120" s="149"/>
      <c r="MMC120" s="149"/>
      <c r="MMD120" s="149"/>
      <c r="MME120" s="149"/>
      <c r="MMF120" s="149"/>
      <c r="MMG120" s="149"/>
      <c r="MMH120" s="149"/>
      <c r="MMI120" s="149"/>
      <c r="MMJ120" s="149"/>
      <c r="MMK120" s="149"/>
      <c r="MML120" s="149"/>
      <c r="MMM120" s="149"/>
      <c r="MMN120" s="149"/>
      <c r="MMO120" s="149"/>
      <c r="MMP120" s="149"/>
      <c r="MMQ120" s="149"/>
      <c r="MMR120" s="149"/>
      <c r="MMS120" s="149"/>
      <c r="MMT120" s="149"/>
      <c r="MMU120" s="149"/>
      <c r="MMV120" s="149"/>
      <c r="MMW120" s="149"/>
      <c r="MMX120" s="149"/>
      <c r="MMY120" s="149"/>
      <c r="MMZ120" s="149"/>
      <c r="MNA120" s="149"/>
      <c r="MNB120" s="149"/>
      <c r="MNC120" s="149"/>
      <c r="MND120" s="149"/>
      <c r="MNE120" s="149"/>
      <c r="MNF120" s="149"/>
      <c r="MNG120" s="149"/>
      <c r="MNH120" s="149"/>
      <c r="MNI120" s="149"/>
      <c r="MNJ120" s="149"/>
      <c r="MNK120" s="149"/>
      <c r="MNL120" s="149"/>
      <c r="MNM120" s="149"/>
      <c r="MNN120" s="149"/>
      <c r="MNO120" s="149"/>
      <c r="MNP120" s="149"/>
      <c r="MNQ120" s="149"/>
      <c r="MNR120" s="149"/>
      <c r="MNS120" s="149"/>
      <c r="MNT120" s="149"/>
      <c r="MNU120" s="149"/>
      <c r="MNV120" s="149"/>
      <c r="MNW120" s="149"/>
      <c r="MNX120" s="149"/>
      <c r="MNY120" s="149"/>
      <c r="MNZ120" s="149"/>
      <c r="MOA120" s="149"/>
      <c r="MOB120" s="149"/>
      <c r="MOC120" s="149"/>
      <c r="MOD120" s="149"/>
      <c r="MOE120" s="149"/>
      <c r="MOF120" s="149"/>
      <c r="MOG120" s="149"/>
      <c r="MOH120" s="149"/>
      <c r="MOI120" s="149"/>
      <c r="MOJ120" s="149"/>
      <c r="MOK120" s="149"/>
      <c r="MOL120" s="149"/>
      <c r="MOM120" s="149"/>
      <c r="MON120" s="149"/>
      <c r="MOO120" s="149"/>
      <c r="MOP120" s="149"/>
      <c r="MOQ120" s="149"/>
      <c r="MOR120" s="149"/>
      <c r="MOS120" s="149"/>
      <c r="MOT120" s="149"/>
      <c r="MOU120" s="149"/>
      <c r="MOV120" s="149"/>
      <c r="MOW120" s="149"/>
      <c r="MOX120" s="149"/>
      <c r="MOY120" s="149"/>
      <c r="MOZ120" s="149"/>
      <c r="MPA120" s="149"/>
      <c r="MPB120" s="149"/>
      <c r="MPC120" s="149"/>
      <c r="MPD120" s="149"/>
      <c r="MPE120" s="149"/>
      <c r="MPF120" s="149"/>
      <c r="MPG120" s="149"/>
      <c r="MPH120" s="149"/>
      <c r="MPI120" s="149"/>
      <c r="MPJ120" s="149"/>
      <c r="MPK120" s="149"/>
      <c r="MPL120" s="149"/>
      <c r="MPM120" s="149"/>
      <c r="MPN120" s="149"/>
      <c r="MPO120" s="149"/>
      <c r="MPP120" s="149"/>
      <c r="MPQ120" s="149"/>
      <c r="MPR120" s="149"/>
      <c r="MPS120" s="149"/>
      <c r="MPT120" s="149"/>
      <c r="MPU120" s="149"/>
      <c r="MPV120" s="149"/>
      <c r="MPW120" s="149"/>
      <c r="MPX120" s="149"/>
      <c r="MPY120" s="149"/>
      <c r="MPZ120" s="149"/>
      <c r="MQA120" s="149"/>
      <c r="MQB120" s="149"/>
      <c r="MQC120" s="149"/>
      <c r="MQD120" s="149"/>
      <c r="MQE120" s="149"/>
      <c r="MQF120" s="149"/>
      <c r="MQG120" s="149"/>
      <c r="MQH120" s="149"/>
      <c r="MQI120" s="149"/>
      <c r="MQJ120" s="149"/>
      <c r="MQK120" s="149"/>
      <c r="MQL120" s="149"/>
      <c r="MQM120" s="149"/>
      <c r="MQN120" s="149"/>
      <c r="MQO120" s="149"/>
      <c r="MQP120" s="149"/>
      <c r="MQQ120" s="149"/>
      <c r="MQR120" s="149"/>
      <c r="MQS120" s="149"/>
      <c r="MQT120" s="149"/>
      <c r="MQU120" s="149"/>
      <c r="MQV120" s="149"/>
      <c r="MQW120" s="149"/>
      <c r="MQX120" s="149"/>
      <c r="MQY120" s="149"/>
      <c r="MQZ120" s="149"/>
      <c r="MRA120" s="149"/>
      <c r="MRB120" s="149"/>
      <c r="MRC120" s="149"/>
      <c r="MRD120" s="149"/>
      <c r="MRE120" s="149"/>
      <c r="MRF120" s="149"/>
      <c r="MRG120" s="149"/>
      <c r="MRH120" s="149"/>
      <c r="MRI120" s="149"/>
      <c r="MRJ120" s="149"/>
      <c r="MRK120" s="149"/>
      <c r="MRL120" s="149"/>
      <c r="MRM120" s="149"/>
      <c r="MRN120" s="149"/>
      <c r="MRO120" s="149"/>
      <c r="MRP120" s="149"/>
      <c r="MRQ120" s="149"/>
      <c r="MRR120" s="149"/>
      <c r="MRS120" s="149"/>
      <c r="MRT120" s="149"/>
      <c r="MRU120" s="149"/>
      <c r="MRV120" s="149"/>
      <c r="MRW120" s="149"/>
      <c r="MRX120" s="149"/>
      <c r="MRY120" s="149"/>
      <c r="MRZ120" s="149"/>
      <c r="MSA120" s="149"/>
      <c r="MSB120" s="149"/>
      <c r="MSC120" s="149"/>
      <c r="MSD120" s="149"/>
      <c r="MSE120" s="149"/>
      <c r="MSF120" s="149"/>
      <c r="MSG120" s="149"/>
      <c r="MSH120" s="149"/>
      <c r="MSI120" s="149"/>
      <c r="MSJ120" s="149"/>
      <c r="MSK120" s="149"/>
      <c r="MSL120" s="149"/>
      <c r="MSM120" s="149"/>
      <c r="MSN120" s="149"/>
      <c r="MSO120" s="149"/>
      <c r="MSP120" s="149"/>
      <c r="MSQ120" s="149"/>
      <c r="MSR120" s="149"/>
      <c r="MSS120" s="149"/>
      <c r="MST120" s="149"/>
      <c r="MSU120" s="149"/>
      <c r="MSV120" s="149"/>
      <c r="MSW120" s="149"/>
      <c r="MSX120" s="149"/>
      <c r="MSY120" s="149"/>
      <c r="MSZ120" s="149"/>
      <c r="MTA120" s="149"/>
      <c r="MTB120" s="149"/>
      <c r="MTC120" s="149"/>
      <c r="MTD120" s="149"/>
      <c r="MTE120" s="149"/>
      <c r="MTF120" s="149"/>
      <c r="MTG120" s="149"/>
      <c r="MTH120" s="149"/>
      <c r="MTI120" s="149"/>
      <c r="MTJ120" s="149"/>
      <c r="MTK120" s="149"/>
      <c r="MTL120" s="149"/>
      <c r="MTM120" s="149"/>
      <c r="MTN120" s="149"/>
      <c r="MTO120" s="149"/>
      <c r="MTP120" s="149"/>
      <c r="MTQ120" s="149"/>
      <c r="MTR120" s="149"/>
      <c r="MTS120" s="149"/>
      <c r="MTT120" s="149"/>
      <c r="MTU120" s="149"/>
      <c r="MTV120" s="149"/>
      <c r="MTW120" s="149"/>
      <c r="MTX120" s="149"/>
      <c r="MTY120" s="149"/>
      <c r="MTZ120" s="149"/>
      <c r="MUA120" s="149"/>
      <c r="MUB120" s="149"/>
      <c r="MUC120" s="149"/>
      <c r="MUD120" s="149"/>
      <c r="MUE120" s="149"/>
      <c r="MUF120" s="149"/>
      <c r="MUG120" s="149"/>
      <c r="MUH120" s="149"/>
      <c r="MUI120" s="149"/>
      <c r="MUJ120" s="149"/>
      <c r="MUK120" s="149"/>
      <c r="MUL120" s="149"/>
      <c r="MUM120" s="149"/>
      <c r="MUN120" s="149"/>
      <c r="MUO120" s="149"/>
      <c r="MUP120" s="149"/>
      <c r="MUQ120" s="149"/>
      <c r="MUR120" s="149"/>
      <c r="MUS120" s="149"/>
      <c r="MUT120" s="149"/>
      <c r="MUU120" s="149"/>
      <c r="MUV120" s="149"/>
      <c r="MUW120" s="149"/>
      <c r="MUX120" s="149"/>
      <c r="MUY120" s="149"/>
      <c r="MUZ120" s="149"/>
      <c r="MVA120" s="149"/>
      <c r="MVB120" s="149"/>
      <c r="MVC120" s="149"/>
      <c r="MVD120" s="149"/>
      <c r="MVE120" s="149"/>
      <c r="MVF120" s="149"/>
      <c r="MVG120" s="149"/>
      <c r="MVH120" s="149"/>
      <c r="MVI120" s="149"/>
      <c r="MVJ120" s="149"/>
      <c r="MVK120" s="149"/>
      <c r="MVL120" s="149"/>
      <c r="MVM120" s="149"/>
      <c r="MVN120" s="149"/>
      <c r="MVO120" s="149"/>
      <c r="MVP120" s="149"/>
      <c r="MVQ120" s="149"/>
      <c r="MVR120" s="149"/>
      <c r="MVS120" s="149"/>
      <c r="MVT120" s="149"/>
      <c r="MVU120" s="149"/>
      <c r="MVV120" s="149"/>
      <c r="MVW120" s="149"/>
      <c r="MVX120" s="149"/>
      <c r="MVY120" s="149"/>
      <c r="MVZ120" s="149"/>
      <c r="MWA120" s="149"/>
      <c r="MWB120" s="149"/>
      <c r="MWC120" s="149"/>
      <c r="MWD120" s="149"/>
      <c r="MWE120" s="149"/>
      <c r="MWF120" s="149"/>
      <c r="MWG120" s="149"/>
      <c r="MWH120" s="149"/>
      <c r="MWI120" s="149"/>
      <c r="MWJ120" s="149"/>
      <c r="MWK120" s="149"/>
      <c r="MWL120" s="149"/>
      <c r="MWM120" s="149"/>
      <c r="MWN120" s="149"/>
      <c r="MWO120" s="149"/>
      <c r="MWP120" s="149"/>
      <c r="MWQ120" s="149"/>
      <c r="MWR120" s="149"/>
      <c r="MWS120" s="149"/>
      <c r="MWT120" s="149"/>
      <c r="MWU120" s="149"/>
      <c r="MWV120" s="149"/>
      <c r="MWW120" s="149"/>
      <c r="MWX120" s="149"/>
      <c r="MWY120" s="149"/>
      <c r="MWZ120" s="149"/>
      <c r="MXA120" s="149"/>
      <c r="MXB120" s="149"/>
      <c r="MXC120" s="149"/>
      <c r="MXD120" s="149"/>
      <c r="MXE120" s="149"/>
      <c r="MXF120" s="149"/>
      <c r="MXG120" s="149"/>
      <c r="MXH120" s="149"/>
      <c r="MXI120" s="149"/>
      <c r="MXJ120" s="149"/>
      <c r="MXK120" s="149"/>
      <c r="MXL120" s="149"/>
      <c r="MXM120" s="149"/>
      <c r="MXN120" s="149"/>
      <c r="MXO120" s="149"/>
      <c r="MXP120" s="149"/>
      <c r="MXQ120" s="149"/>
      <c r="MXR120" s="149"/>
      <c r="MXS120" s="149"/>
      <c r="MXT120" s="149"/>
      <c r="MXU120" s="149"/>
      <c r="MXV120" s="149"/>
      <c r="MXW120" s="149"/>
      <c r="MXX120" s="149"/>
      <c r="MXY120" s="149"/>
      <c r="MXZ120" s="149"/>
      <c r="MYA120" s="149"/>
      <c r="MYB120" s="149"/>
      <c r="MYC120" s="149"/>
      <c r="MYD120" s="149"/>
      <c r="MYE120" s="149"/>
      <c r="MYF120" s="149"/>
      <c r="MYG120" s="149"/>
      <c r="MYH120" s="149"/>
      <c r="MYI120" s="149"/>
      <c r="MYJ120" s="149"/>
      <c r="MYK120" s="149"/>
      <c r="MYL120" s="149"/>
      <c r="MYM120" s="149"/>
      <c r="MYN120" s="149"/>
      <c r="MYO120" s="149"/>
      <c r="MYP120" s="149"/>
      <c r="MYQ120" s="149"/>
      <c r="MYR120" s="149"/>
      <c r="MYS120" s="149"/>
      <c r="MYT120" s="149"/>
      <c r="MYU120" s="149"/>
      <c r="MYV120" s="149"/>
      <c r="MYW120" s="149"/>
      <c r="MYX120" s="149"/>
      <c r="MYY120" s="149"/>
      <c r="MYZ120" s="149"/>
      <c r="MZA120" s="149"/>
      <c r="MZB120" s="149"/>
      <c r="MZC120" s="149"/>
      <c r="MZD120" s="149"/>
      <c r="MZE120" s="149"/>
      <c r="MZF120" s="149"/>
      <c r="MZG120" s="149"/>
      <c r="MZH120" s="149"/>
      <c r="MZI120" s="149"/>
      <c r="MZJ120" s="149"/>
      <c r="MZK120" s="149"/>
      <c r="MZL120" s="149"/>
      <c r="MZM120" s="149"/>
      <c r="MZN120" s="149"/>
      <c r="MZO120" s="149"/>
      <c r="MZP120" s="149"/>
      <c r="MZQ120" s="149"/>
      <c r="MZR120" s="149"/>
      <c r="MZS120" s="149"/>
      <c r="MZT120" s="149"/>
      <c r="MZU120" s="149"/>
      <c r="MZV120" s="149"/>
      <c r="MZW120" s="149"/>
      <c r="MZX120" s="149"/>
      <c r="MZY120" s="149"/>
      <c r="MZZ120" s="149"/>
      <c r="NAA120" s="149"/>
      <c r="NAB120" s="149"/>
      <c r="NAC120" s="149"/>
      <c r="NAD120" s="149"/>
      <c r="NAE120" s="149"/>
      <c r="NAF120" s="149"/>
      <c r="NAG120" s="149"/>
      <c r="NAH120" s="149"/>
      <c r="NAI120" s="149"/>
      <c r="NAJ120" s="149"/>
      <c r="NAK120" s="149"/>
      <c r="NAL120" s="149"/>
      <c r="NAM120" s="149"/>
      <c r="NAN120" s="149"/>
      <c r="NAO120" s="149"/>
      <c r="NAP120" s="149"/>
      <c r="NAQ120" s="149"/>
      <c r="NAR120" s="149"/>
      <c r="NAS120" s="149"/>
      <c r="NAT120" s="149"/>
      <c r="NAU120" s="149"/>
      <c r="NAV120" s="149"/>
      <c r="NAW120" s="149"/>
      <c r="NAX120" s="149"/>
      <c r="NAY120" s="149"/>
      <c r="NAZ120" s="149"/>
      <c r="NBA120" s="149"/>
      <c r="NBB120" s="149"/>
      <c r="NBC120" s="149"/>
      <c r="NBD120" s="149"/>
      <c r="NBE120" s="149"/>
      <c r="NBF120" s="149"/>
      <c r="NBG120" s="149"/>
      <c r="NBH120" s="149"/>
      <c r="NBI120" s="149"/>
      <c r="NBJ120" s="149"/>
      <c r="NBK120" s="149"/>
      <c r="NBL120" s="149"/>
      <c r="NBM120" s="149"/>
      <c r="NBN120" s="149"/>
      <c r="NBO120" s="149"/>
      <c r="NBP120" s="149"/>
      <c r="NBQ120" s="149"/>
      <c r="NBR120" s="149"/>
      <c r="NBS120" s="149"/>
      <c r="NBT120" s="149"/>
      <c r="NBU120" s="149"/>
      <c r="NBV120" s="149"/>
      <c r="NBW120" s="149"/>
      <c r="NBX120" s="149"/>
      <c r="NBY120" s="149"/>
      <c r="NBZ120" s="149"/>
      <c r="NCA120" s="149"/>
      <c r="NCB120" s="149"/>
      <c r="NCC120" s="149"/>
      <c r="NCD120" s="149"/>
      <c r="NCE120" s="149"/>
      <c r="NCF120" s="149"/>
      <c r="NCG120" s="149"/>
      <c r="NCH120" s="149"/>
      <c r="NCI120" s="149"/>
      <c r="NCJ120" s="149"/>
      <c r="NCK120" s="149"/>
      <c r="NCL120" s="149"/>
      <c r="NCM120" s="149"/>
      <c r="NCN120" s="149"/>
      <c r="NCO120" s="149"/>
      <c r="NCP120" s="149"/>
      <c r="NCQ120" s="149"/>
      <c r="NCR120" s="149"/>
      <c r="NCS120" s="149"/>
      <c r="NCT120" s="149"/>
      <c r="NCU120" s="149"/>
      <c r="NCV120" s="149"/>
      <c r="NCW120" s="149"/>
      <c r="NCX120" s="149"/>
      <c r="NCY120" s="149"/>
      <c r="NCZ120" s="149"/>
      <c r="NDA120" s="149"/>
      <c r="NDB120" s="149"/>
      <c r="NDC120" s="149"/>
      <c r="NDD120" s="149"/>
      <c r="NDE120" s="149"/>
      <c r="NDF120" s="149"/>
      <c r="NDG120" s="149"/>
      <c r="NDH120" s="149"/>
      <c r="NDI120" s="149"/>
      <c r="NDJ120" s="149"/>
      <c r="NDK120" s="149"/>
      <c r="NDL120" s="149"/>
      <c r="NDM120" s="149"/>
      <c r="NDN120" s="149"/>
      <c r="NDO120" s="149"/>
      <c r="NDP120" s="149"/>
      <c r="NDQ120" s="149"/>
      <c r="NDR120" s="149"/>
      <c r="NDS120" s="149"/>
      <c r="NDT120" s="149"/>
      <c r="NDU120" s="149"/>
      <c r="NDV120" s="149"/>
      <c r="NDW120" s="149"/>
      <c r="NDX120" s="149"/>
      <c r="NDY120" s="149"/>
      <c r="NDZ120" s="149"/>
      <c r="NEA120" s="149"/>
      <c r="NEB120" s="149"/>
      <c r="NEC120" s="149"/>
      <c r="NED120" s="149"/>
      <c r="NEE120" s="149"/>
      <c r="NEF120" s="149"/>
      <c r="NEG120" s="149"/>
      <c r="NEH120" s="149"/>
      <c r="NEI120" s="149"/>
      <c r="NEJ120" s="149"/>
      <c r="NEK120" s="149"/>
      <c r="NEL120" s="149"/>
      <c r="NEM120" s="149"/>
      <c r="NEN120" s="149"/>
      <c r="NEO120" s="149"/>
      <c r="NEP120" s="149"/>
      <c r="NEQ120" s="149"/>
      <c r="NER120" s="149"/>
      <c r="NES120" s="149"/>
      <c r="NET120" s="149"/>
      <c r="NEU120" s="149"/>
      <c r="NEV120" s="149"/>
      <c r="NEW120" s="149"/>
      <c r="NEX120" s="149"/>
      <c r="NEY120" s="149"/>
      <c r="NEZ120" s="149"/>
      <c r="NFA120" s="149"/>
      <c r="NFB120" s="149"/>
      <c r="NFC120" s="149"/>
      <c r="NFD120" s="149"/>
      <c r="NFE120" s="149"/>
      <c r="NFF120" s="149"/>
      <c r="NFG120" s="149"/>
      <c r="NFH120" s="149"/>
      <c r="NFI120" s="149"/>
      <c r="NFJ120" s="149"/>
      <c r="NFK120" s="149"/>
      <c r="NFL120" s="149"/>
      <c r="NFM120" s="149"/>
      <c r="NFN120" s="149"/>
      <c r="NFO120" s="149"/>
      <c r="NFP120" s="149"/>
      <c r="NFQ120" s="149"/>
      <c r="NFR120" s="149"/>
      <c r="NFS120" s="149"/>
      <c r="NFT120" s="149"/>
      <c r="NFU120" s="149"/>
      <c r="NFV120" s="149"/>
      <c r="NFW120" s="149"/>
      <c r="NFX120" s="149"/>
      <c r="NFY120" s="149"/>
      <c r="NFZ120" s="149"/>
      <c r="NGA120" s="149"/>
      <c r="NGB120" s="149"/>
      <c r="NGC120" s="149"/>
      <c r="NGD120" s="149"/>
      <c r="NGE120" s="149"/>
      <c r="NGF120" s="149"/>
      <c r="NGG120" s="149"/>
      <c r="NGH120" s="149"/>
      <c r="NGI120" s="149"/>
      <c r="NGJ120" s="149"/>
      <c r="NGK120" s="149"/>
      <c r="NGL120" s="149"/>
      <c r="NGM120" s="149"/>
      <c r="NGN120" s="149"/>
      <c r="NGO120" s="149"/>
      <c r="NGP120" s="149"/>
      <c r="NGQ120" s="149"/>
      <c r="NGR120" s="149"/>
      <c r="NGS120" s="149"/>
      <c r="NGT120" s="149"/>
      <c r="NGU120" s="149"/>
      <c r="NGV120" s="149"/>
      <c r="NGW120" s="149"/>
      <c r="NGX120" s="149"/>
      <c r="NGY120" s="149"/>
      <c r="NGZ120" s="149"/>
      <c r="NHA120" s="149"/>
      <c r="NHB120" s="149"/>
      <c r="NHC120" s="149"/>
      <c r="NHD120" s="149"/>
      <c r="NHE120" s="149"/>
      <c r="NHF120" s="149"/>
      <c r="NHG120" s="149"/>
      <c r="NHH120" s="149"/>
      <c r="NHI120" s="149"/>
      <c r="NHJ120" s="149"/>
      <c r="NHK120" s="149"/>
      <c r="NHL120" s="149"/>
      <c r="NHM120" s="149"/>
      <c r="NHN120" s="149"/>
      <c r="NHO120" s="149"/>
      <c r="NHP120" s="149"/>
      <c r="NHQ120" s="149"/>
      <c r="NHR120" s="149"/>
      <c r="NHS120" s="149"/>
      <c r="NHT120" s="149"/>
      <c r="NHU120" s="149"/>
      <c r="NHV120" s="149"/>
      <c r="NHW120" s="149"/>
      <c r="NHX120" s="149"/>
      <c r="NHY120" s="149"/>
      <c r="NHZ120" s="149"/>
      <c r="NIA120" s="149"/>
      <c r="NIB120" s="149"/>
      <c r="NIC120" s="149"/>
      <c r="NID120" s="149"/>
      <c r="NIE120" s="149"/>
      <c r="NIF120" s="149"/>
      <c r="NIG120" s="149"/>
      <c r="NIH120" s="149"/>
      <c r="NII120" s="149"/>
      <c r="NIJ120" s="149"/>
      <c r="NIK120" s="149"/>
      <c r="NIL120" s="149"/>
      <c r="NIM120" s="149"/>
      <c r="NIN120" s="149"/>
      <c r="NIO120" s="149"/>
      <c r="NIP120" s="149"/>
      <c r="NIQ120" s="149"/>
      <c r="NIR120" s="149"/>
      <c r="NIS120" s="149"/>
      <c r="NIT120" s="149"/>
      <c r="NIU120" s="149"/>
      <c r="NIV120" s="149"/>
      <c r="NIW120" s="149"/>
      <c r="NIX120" s="149"/>
      <c r="NIY120" s="149"/>
      <c r="NIZ120" s="149"/>
      <c r="NJA120" s="149"/>
      <c r="NJB120" s="149"/>
      <c r="NJC120" s="149"/>
      <c r="NJD120" s="149"/>
      <c r="NJE120" s="149"/>
      <c r="NJF120" s="149"/>
      <c r="NJG120" s="149"/>
      <c r="NJH120" s="149"/>
      <c r="NJI120" s="149"/>
      <c r="NJJ120" s="149"/>
      <c r="NJK120" s="149"/>
      <c r="NJL120" s="149"/>
      <c r="NJM120" s="149"/>
      <c r="NJN120" s="149"/>
      <c r="NJO120" s="149"/>
      <c r="NJP120" s="149"/>
      <c r="NJQ120" s="149"/>
      <c r="NJR120" s="149"/>
      <c r="NJS120" s="149"/>
      <c r="NJT120" s="149"/>
      <c r="NJU120" s="149"/>
      <c r="NJV120" s="149"/>
      <c r="NJW120" s="149"/>
      <c r="NJX120" s="149"/>
      <c r="NJY120" s="149"/>
      <c r="NJZ120" s="149"/>
      <c r="NKA120" s="149"/>
      <c r="NKB120" s="149"/>
      <c r="NKC120" s="149"/>
      <c r="NKD120" s="149"/>
      <c r="NKE120" s="149"/>
      <c r="NKF120" s="149"/>
      <c r="NKG120" s="149"/>
      <c r="NKH120" s="149"/>
      <c r="NKI120" s="149"/>
      <c r="NKJ120" s="149"/>
      <c r="NKK120" s="149"/>
      <c r="NKL120" s="149"/>
      <c r="NKM120" s="149"/>
      <c r="NKN120" s="149"/>
      <c r="NKO120" s="149"/>
      <c r="NKP120" s="149"/>
      <c r="NKQ120" s="149"/>
      <c r="NKR120" s="149"/>
      <c r="NKS120" s="149"/>
      <c r="NKT120" s="149"/>
      <c r="NKU120" s="149"/>
      <c r="NKV120" s="149"/>
      <c r="NKW120" s="149"/>
      <c r="NKX120" s="149"/>
      <c r="NKY120" s="149"/>
      <c r="NKZ120" s="149"/>
      <c r="NLA120" s="149"/>
      <c r="NLB120" s="149"/>
      <c r="NLC120" s="149"/>
      <c r="NLD120" s="149"/>
      <c r="NLE120" s="149"/>
      <c r="NLF120" s="149"/>
      <c r="NLG120" s="149"/>
      <c r="NLH120" s="149"/>
      <c r="NLI120" s="149"/>
      <c r="NLJ120" s="149"/>
      <c r="NLK120" s="149"/>
      <c r="NLL120" s="149"/>
      <c r="NLM120" s="149"/>
      <c r="NLN120" s="149"/>
      <c r="NLO120" s="149"/>
      <c r="NLP120" s="149"/>
      <c r="NLQ120" s="149"/>
      <c r="NLR120" s="149"/>
      <c r="NLS120" s="149"/>
      <c r="NLT120" s="149"/>
      <c r="NLU120" s="149"/>
      <c r="NLV120" s="149"/>
      <c r="NLW120" s="149"/>
      <c r="NLX120" s="149"/>
      <c r="NLY120" s="149"/>
      <c r="NLZ120" s="149"/>
      <c r="NMA120" s="149"/>
      <c r="NMB120" s="149"/>
      <c r="NMC120" s="149"/>
      <c r="NMD120" s="149"/>
      <c r="NME120" s="149"/>
      <c r="NMF120" s="149"/>
      <c r="NMG120" s="149"/>
      <c r="NMH120" s="149"/>
      <c r="NMI120" s="149"/>
      <c r="NMJ120" s="149"/>
      <c r="NMK120" s="149"/>
      <c r="NML120" s="149"/>
      <c r="NMM120" s="149"/>
      <c r="NMN120" s="149"/>
      <c r="NMO120" s="149"/>
      <c r="NMP120" s="149"/>
      <c r="NMQ120" s="149"/>
      <c r="NMR120" s="149"/>
      <c r="NMS120" s="149"/>
      <c r="NMT120" s="149"/>
      <c r="NMU120" s="149"/>
      <c r="NMV120" s="149"/>
      <c r="NMW120" s="149"/>
      <c r="NMX120" s="149"/>
      <c r="NMY120" s="149"/>
      <c r="NMZ120" s="149"/>
      <c r="NNA120" s="149"/>
      <c r="NNB120" s="149"/>
      <c r="NNC120" s="149"/>
      <c r="NND120" s="149"/>
      <c r="NNE120" s="149"/>
      <c r="NNF120" s="149"/>
      <c r="NNG120" s="149"/>
      <c r="NNH120" s="149"/>
      <c r="NNI120" s="149"/>
      <c r="NNJ120" s="149"/>
      <c r="NNK120" s="149"/>
      <c r="NNL120" s="149"/>
      <c r="NNM120" s="149"/>
      <c r="NNN120" s="149"/>
      <c r="NNO120" s="149"/>
      <c r="NNP120" s="149"/>
      <c r="NNQ120" s="149"/>
      <c r="NNR120" s="149"/>
      <c r="NNS120" s="149"/>
      <c r="NNT120" s="149"/>
      <c r="NNU120" s="149"/>
      <c r="NNV120" s="149"/>
      <c r="NNW120" s="149"/>
      <c r="NNX120" s="149"/>
      <c r="NNY120" s="149"/>
      <c r="NNZ120" s="149"/>
      <c r="NOA120" s="149"/>
      <c r="NOB120" s="149"/>
      <c r="NOC120" s="149"/>
      <c r="NOD120" s="149"/>
      <c r="NOE120" s="149"/>
      <c r="NOF120" s="149"/>
      <c r="NOG120" s="149"/>
      <c r="NOH120" s="149"/>
      <c r="NOI120" s="149"/>
      <c r="NOJ120" s="149"/>
      <c r="NOK120" s="149"/>
      <c r="NOL120" s="149"/>
      <c r="NOM120" s="149"/>
      <c r="NON120" s="149"/>
      <c r="NOO120" s="149"/>
      <c r="NOP120" s="149"/>
      <c r="NOQ120" s="149"/>
      <c r="NOR120" s="149"/>
      <c r="NOS120" s="149"/>
      <c r="NOT120" s="149"/>
      <c r="NOU120" s="149"/>
      <c r="NOV120" s="149"/>
      <c r="NOW120" s="149"/>
      <c r="NOX120" s="149"/>
      <c r="NOY120" s="149"/>
      <c r="NOZ120" s="149"/>
      <c r="NPA120" s="149"/>
      <c r="NPB120" s="149"/>
      <c r="NPC120" s="149"/>
      <c r="NPD120" s="149"/>
      <c r="NPE120" s="149"/>
      <c r="NPF120" s="149"/>
      <c r="NPG120" s="149"/>
      <c r="NPH120" s="149"/>
      <c r="NPI120" s="149"/>
      <c r="NPJ120" s="149"/>
      <c r="NPK120" s="149"/>
      <c r="NPL120" s="149"/>
      <c r="NPM120" s="149"/>
      <c r="NPN120" s="149"/>
      <c r="NPO120" s="149"/>
      <c r="NPP120" s="149"/>
      <c r="NPQ120" s="149"/>
      <c r="NPR120" s="149"/>
      <c r="NPS120" s="149"/>
      <c r="NPT120" s="149"/>
      <c r="NPU120" s="149"/>
      <c r="NPV120" s="149"/>
      <c r="NPW120" s="149"/>
      <c r="NPX120" s="149"/>
      <c r="NPY120" s="149"/>
      <c r="NPZ120" s="149"/>
      <c r="NQA120" s="149"/>
      <c r="NQB120" s="149"/>
      <c r="NQC120" s="149"/>
      <c r="NQD120" s="149"/>
      <c r="NQE120" s="149"/>
      <c r="NQF120" s="149"/>
      <c r="NQG120" s="149"/>
      <c r="NQH120" s="149"/>
      <c r="NQI120" s="149"/>
      <c r="NQJ120" s="149"/>
      <c r="NQK120" s="149"/>
      <c r="NQL120" s="149"/>
      <c r="NQM120" s="149"/>
      <c r="NQN120" s="149"/>
      <c r="NQO120" s="149"/>
      <c r="NQP120" s="149"/>
      <c r="NQQ120" s="149"/>
      <c r="NQR120" s="149"/>
      <c r="NQS120" s="149"/>
      <c r="NQT120" s="149"/>
      <c r="NQU120" s="149"/>
      <c r="NQV120" s="149"/>
      <c r="NQW120" s="149"/>
      <c r="NQX120" s="149"/>
      <c r="NQY120" s="149"/>
      <c r="NQZ120" s="149"/>
      <c r="NRA120" s="149"/>
      <c r="NRB120" s="149"/>
      <c r="NRC120" s="149"/>
      <c r="NRD120" s="149"/>
      <c r="NRE120" s="149"/>
      <c r="NRF120" s="149"/>
      <c r="NRG120" s="149"/>
      <c r="NRH120" s="149"/>
      <c r="NRI120" s="149"/>
      <c r="NRJ120" s="149"/>
      <c r="NRK120" s="149"/>
      <c r="NRL120" s="149"/>
      <c r="NRM120" s="149"/>
      <c r="NRN120" s="149"/>
      <c r="NRO120" s="149"/>
      <c r="NRP120" s="149"/>
      <c r="NRQ120" s="149"/>
      <c r="NRR120" s="149"/>
      <c r="NRS120" s="149"/>
      <c r="NRT120" s="149"/>
      <c r="NRU120" s="149"/>
      <c r="NRV120" s="149"/>
      <c r="NRW120" s="149"/>
      <c r="NRX120" s="149"/>
      <c r="NRY120" s="149"/>
      <c r="NRZ120" s="149"/>
      <c r="NSA120" s="149"/>
      <c r="NSB120" s="149"/>
      <c r="NSC120" s="149"/>
      <c r="NSD120" s="149"/>
      <c r="NSE120" s="149"/>
      <c r="NSF120" s="149"/>
      <c r="NSG120" s="149"/>
      <c r="NSH120" s="149"/>
      <c r="NSI120" s="149"/>
      <c r="NSJ120" s="149"/>
      <c r="NSK120" s="149"/>
      <c r="NSL120" s="149"/>
      <c r="NSM120" s="149"/>
      <c r="NSN120" s="149"/>
      <c r="NSO120" s="149"/>
      <c r="NSP120" s="149"/>
      <c r="NSQ120" s="149"/>
      <c r="NSR120" s="149"/>
      <c r="NSS120" s="149"/>
      <c r="NST120" s="149"/>
      <c r="NSU120" s="149"/>
      <c r="NSV120" s="149"/>
      <c r="NSW120" s="149"/>
      <c r="NSX120" s="149"/>
      <c r="NSY120" s="149"/>
      <c r="NSZ120" s="149"/>
      <c r="NTA120" s="149"/>
      <c r="NTB120" s="149"/>
      <c r="NTC120" s="149"/>
      <c r="NTD120" s="149"/>
      <c r="NTE120" s="149"/>
      <c r="NTF120" s="149"/>
      <c r="NTG120" s="149"/>
      <c r="NTH120" s="149"/>
      <c r="NTI120" s="149"/>
      <c r="NTJ120" s="149"/>
      <c r="NTK120" s="149"/>
      <c r="NTL120" s="149"/>
      <c r="NTM120" s="149"/>
      <c r="NTN120" s="149"/>
      <c r="NTO120" s="149"/>
      <c r="NTP120" s="149"/>
      <c r="NTQ120" s="149"/>
      <c r="NTR120" s="149"/>
      <c r="NTS120" s="149"/>
      <c r="NTT120" s="149"/>
      <c r="NTU120" s="149"/>
      <c r="NTV120" s="149"/>
      <c r="NTW120" s="149"/>
      <c r="NTX120" s="149"/>
      <c r="NTY120" s="149"/>
      <c r="NTZ120" s="149"/>
      <c r="NUA120" s="149"/>
      <c r="NUB120" s="149"/>
      <c r="NUC120" s="149"/>
      <c r="NUD120" s="149"/>
      <c r="NUE120" s="149"/>
      <c r="NUF120" s="149"/>
      <c r="NUG120" s="149"/>
      <c r="NUH120" s="149"/>
      <c r="NUI120" s="149"/>
      <c r="NUJ120" s="149"/>
      <c r="NUK120" s="149"/>
      <c r="NUL120" s="149"/>
      <c r="NUM120" s="149"/>
      <c r="NUN120" s="149"/>
      <c r="NUO120" s="149"/>
      <c r="NUP120" s="149"/>
      <c r="NUQ120" s="149"/>
      <c r="NUR120" s="149"/>
      <c r="NUS120" s="149"/>
      <c r="NUT120" s="149"/>
      <c r="NUU120" s="149"/>
      <c r="NUV120" s="149"/>
      <c r="NUW120" s="149"/>
      <c r="NUX120" s="149"/>
      <c r="NUY120" s="149"/>
      <c r="NUZ120" s="149"/>
      <c r="NVA120" s="149"/>
      <c r="NVB120" s="149"/>
      <c r="NVC120" s="149"/>
      <c r="NVD120" s="149"/>
      <c r="NVE120" s="149"/>
      <c r="NVF120" s="149"/>
      <c r="NVG120" s="149"/>
      <c r="NVH120" s="149"/>
      <c r="NVI120" s="149"/>
      <c r="NVJ120" s="149"/>
      <c r="NVK120" s="149"/>
      <c r="NVL120" s="149"/>
      <c r="NVM120" s="149"/>
      <c r="NVN120" s="149"/>
      <c r="NVO120" s="149"/>
      <c r="NVP120" s="149"/>
      <c r="NVQ120" s="149"/>
      <c r="NVR120" s="149"/>
      <c r="NVS120" s="149"/>
      <c r="NVT120" s="149"/>
      <c r="NVU120" s="149"/>
      <c r="NVV120" s="149"/>
      <c r="NVW120" s="149"/>
      <c r="NVX120" s="149"/>
      <c r="NVY120" s="149"/>
      <c r="NVZ120" s="149"/>
      <c r="NWA120" s="149"/>
      <c r="NWB120" s="149"/>
      <c r="NWC120" s="149"/>
      <c r="NWD120" s="149"/>
      <c r="NWE120" s="149"/>
      <c r="NWF120" s="149"/>
      <c r="NWG120" s="149"/>
      <c r="NWH120" s="149"/>
      <c r="NWI120" s="149"/>
      <c r="NWJ120" s="149"/>
      <c r="NWK120" s="149"/>
      <c r="NWL120" s="149"/>
      <c r="NWM120" s="149"/>
      <c r="NWN120" s="149"/>
      <c r="NWO120" s="149"/>
      <c r="NWP120" s="149"/>
      <c r="NWQ120" s="149"/>
      <c r="NWR120" s="149"/>
      <c r="NWS120" s="149"/>
      <c r="NWT120" s="149"/>
      <c r="NWU120" s="149"/>
      <c r="NWV120" s="149"/>
      <c r="NWW120" s="149"/>
      <c r="NWX120" s="149"/>
      <c r="NWY120" s="149"/>
      <c r="NWZ120" s="149"/>
      <c r="NXA120" s="149"/>
      <c r="NXB120" s="149"/>
      <c r="NXC120" s="149"/>
      <c r="NXD120" s="149"/>
      <c r="NXE120" s="149"/>
      <c r="NXF120" s="149"/>
      <c r="NXG120" s="149"/>
      <c r="NXH120" s="149"/>
      <c r="NXI120" s="149"/>
      <c r="NXJ120" s="149"/>
      <c r="NXK120" s="149"/>
      <c r="NXL120" s="149"/>
      <c r="NXM120" s="149"/>
      <c r="NXN120" s="149"/>
      <c r="NXO120" s="149"/>
      <c r="NXP120" s="149"/>
      <c r="NXQ120" s="149"/>
      <c r="NXR120" s="149"/>
      <c r="NXS120" s="149"/>
      <c r="NXT120" s="149"/>
      <c r="NXU120" s="149"/>
      <c r="NXV120" s="149"/>
      <c r="NXW120" s="149"/>
      <c r="NXX120" s="149"/>
      <c r="NXY120" s="149"/>
      <c r="NXZ120" s="149"/>
      <c r="NYA120" s="149"/>
      <c r="NYB120" s="149"/>
      <c r="NYC120" s="149"/>
      <c r="NYD120" s="149"/>
      <c r="NYE120" s="149"/>
      <c r="NYF120" s="149"/>
      <c r="NYG120" s="149"/>
      <c r="NYH120" s="149"/>
      <c r="NYI120" s="149"/>
      <c r="NYJ120" s="149"/>
      <c r="NYK120" s="149"/>
      <c r="NYL120" s="149"/>
      <c r="NYM120" s="149"/>
      <c r="NYN120" s="149"/>
      <c r="NYO120" s="149"/>
      <c r="NYP120" s="149"/>
      <c r="NYQ120" s="149"/>
      <c r="NYR120" s="149"/>
      <c r="NYS120" s="149"/>
      <c r="NYT120" s="149"/>
      <c r="NYU120" s="149"/>
      <c r="NYV120" s="149"/>
      <c r="NYW120" s="149"/>
      <c r="NYX120" s="149"/>
      <c r="NYY120" s="149"/>
      <c r="NYZ120" s="149"/>
      <c r="NZA120" s="149"/>
      <c r="NZB120" s="149"/>
      <c r="NZC120" s="149"/>
      <c r="NZD120" s="149"/>
      <c r="NZE120" s="149"/>
      <c r="NZF120" s="149"/>
      <c r="NZG120" s="149"/>
      <c r="NZH120" s="149"/>
      <c r="NZI120" s="149"/>
      <c r="NZJ120" s="149"/>
      <c r="NZK120" s="149"/>
      <c r="NZL120" s="149"/>
      <c r="NZM120" s="149"/>
      <c r="NZN120" s="149"/>
      <c r="NZO120" s="149"/>
      <c r="NZP120" s="149"/>
      <c r="NZQ120" s="149"/>
      <c r="NZR120" s="149"/>
      <c r="NZS120" s="149"/>
      <c r="NZT120" s="149"/>
      <c r="NZU120" s="149"/>
      <c r="NZV120" s="149"/>
      <c r="NZW120" s="149"/>
      <c r="NZX120" s="149"/>
      <c r="NZY120" s="149"/>
      <c r="NZZ120" s="149"/>
      <c r="OAA120" s="149"/>
      <c r="OAB120" s="149"/>
      <c r="OAC120" s="149"/>
      <c r="OAD120" s="149"/>
      <c r="OAE120" s="149"/>
      <c r="OAF120" s="149"/>
      <c r="OAG120" s="149"/>
      <c r="OAH120" s="149"/>
      <c r="OAI120" s="149"/>
      <c r="OAJ120" s="149"/>
      <c r="OAK120" s="149"/>
      <c r="OAL120" s="149"/>
      <c r="OAM120" s="149"/>
      <c r="OAN120" s="149"/>
      <c r="OAO120" s="149"/>
      <c r="OAP120" s="149"/>
      <c r="OAQ120" s="149"/>
      <c r="OAR120" s="149"/>
      <c r="OAS120" s="149"/>
      <c r="OAT120" s="149"/>
      <c r="OAU120" s="149"/>
      <c r="OAV120" s="149"/>
      <c r="OAW120" s="149"/>
      <c r="OAX120" s="149"/>
      <c r="OAY120" s="149"/>
      <c r="OAZ120" s="149"/>
      <c r="OBA120" s="149"/>
      <c r="OBB120" s="149"/>
      <c r="OBC120" s="149"/>
      <c r="OBD120" s="149"/>
      <c r="OBE120" s="149"/>
      <c r="OBF120" s="149"/>
      <c r="OBG120" s="149"/>
      <c r="OBH120" s="149"/>
      <c r="OBI120" s="149"/>
      <c r="OBJ120" s="149"/>
      <c r="OBK120" s="149"/>
      <c r="OBL120" s="149"/>
      <c r="OBM120" s="149"/>
      <c r="OBN120" s="149"/>
      <c r="OBO120" s="149"/>
      <c r="OBP120" s="149"/>
      <c r="OBQ120" s="149"/>
      <c r="OBR120" s="149"/>
      <c r="OBS120" s="149"/>
      <c r="OBT120" s="149"/>
      <c r="OBU120" s="149"/>
      <c r="OBV120" s="149"/>
      <c r="OBW120" s="149"/>
      <c r="OBX120" s="149"/>
      <c r="OBY120" s="149"/>
      <c r="OBZ120" s="149"/>
      <c r="OCA120" s="149"/>
      <c r="OCB120" s="149"/>
      <c r="OCC120" s="149"/>
      <c r="OCD120" s="149"/>
      <c r="OCE120" s="149"/>
      <c r="OCF120" s="149"/>
      <c r="OCG120" s="149"/>
      <c r="OCH120" s="149"/>
      <c r="OCI120" s="149"/>
      <c r="OCJ120" s="149"/>
      <c r="OCK120" s="149"/>
      <c r="OCL120" s="149"/>
      <c r="OCM120" s="149"/>
      <c r="OCN120" s="149"/>
      <c r="OCO120" s="149"/>
      <c r="OCP120" s="149"/>
      <c r="OCQ120" s="149"/>
      <c r="OCR120" s="149"/>
      <c r="OCS120" s="149"/>
      <c r="OCT120" s="149"/>
      <c r="OCU120" s="149"/>
      <c r="OCV120" s="149"/>
      <c r="OCW120" s="149"/>
      <c r="OCX120" s="149"/>
      <c r="OCY120" s="149"/>
      <c r="OCZ120" s="149"/>
      <c r="ODA120" s="149"/>
      <c r="ODB120" s="149"/>
      <c r="ODC120" s="149"/>
      <c r="ODD120" s="149"/>
      <c r="ODE120" s="149"/>
      <c r="ODF120" s="149"/>
      <c r="ODG120" s="149"/>
      <c r="ODH120" s="149"/>
      <c r="ODI120" s="149"/>
      <c r="ODJ120" s="149"/>
      <c r="ODK120" s="149"/>
      <c r="ODL120" s="149"/>
      <c r="ODM120" s="149"/>
      <c r="ODN120" s="149"/>
      <c r="ODO120" s="149"/>
      <c r="ODP120" s="149"/>
      <c r="ODQ120" s="149"/>
      <c r="ODR120" s="149"/>
      <c r="ODS120" s="149"/>
      <c r="ODT120" s="149"/>
      <c r="ODU120" s="149"/>
      <c r="ODV120" s="149"/>
      <c r="ODW120" s="149"/>
      <c r="ODX120" s="149"/>
      <c r="ODY120" s="149"/>
      <c r="ODZ120" s="149"/>
      <c r="OEA120" s="149"/>
      <c r="OEB120" s="149"/>
      <c r="OEC120" s="149"/>
      <c r="OED120" s="149"/>
      <c r="OEE120" s="149"/>
      <c r="OEF120" s="149"/>
      <c r="OEG120" s="149"/>
      <c r="OEH120" s="149"/>
      <c r="OEI120" s="149"/>
      <c r="OEJ120" s="149"/>
      <c r="OEK120" s="149"/>
      <c r="OEL120" s="149"/>
      <c r="OEM120" s="149"/>
      <c r="OEN120" s="149"/>
      <c r="OEO120" s="149"/>
      <c r="OEP120" s="149"/>
      <c r="OEQ120" s="149"/>
      <c r="OER120" s="149"/>
      <c r="OES120" s="149"/>
      <c r="OET120" s="149"/>
      <c r="OEU120" s="149"/>
      <c r="OEV120" s="149"/>
      <c r="OEW120" s="149"/>
      <c r="OEX120" s="149"/>
      <c r="OEY120" s="149"/>
      <c r="OEZ120" s="149"/>
      <c r="OFA120" s="149"/>
      <c r="OFB120" s="149"/>
      <c r="OFC120" s="149"/>
      <c r="OFD120" s="149"/>
      <c r="OFE120" s="149"/>
      <c r="OFF120" s="149"/>
      <c r="OFG120" s="149"/>
      <c r="OFH120" s="149"/>
      <c r="OFI120" s="149"/>
      <c r="OFJ120" s="149"/>
      <c r="OFK120" s="149"/>
      <c r="OFL120" s="149"/>
      <c r="OFM120" s="149"/>
      <c r="OFN120" s="149"/>
      <c r="OFO120" s="149"/>
      <c r="OFP120" s="149"/>
      <c r="OFQ120" s="149"/>
      <c r="OFR120" s="149"/>
      <c r="OFS120" s="149"/>
      <c r="OFT120" s="149"/>
      <c r="OFU120" s="149"/>
      <c r="OFV120" s="149"/>
      <c r="OFW120" s="149"/>
      <c r="OFX120" s="149"/>
      <c r="OFY120" s="149"/>
      <c r="OFZ120" s="149"/>
      <c r="OGA120" s="149"/>
      <c r="OGB120" s="149"/>
      <c r="OGC120" s="149"/>
      <c r="OGD120" s="149"/>
      <c r="OGE120" s="149"/>
      <c r="OGF120" s="149"/>
      <c r="OGG120" s="149"/>
      <c r="OGH120" s="149"/>
      <c r="OGI120" s="149"/>
      <c r="OGJ120" s="149"/>
      <c r="OGK120" s="149"/>
      <c r="OGL120" s="149"/>
      <c r="OGM120" s="149"/>
      <c r="OGN120" s="149"/>
      <c r="OGO120" s="149"/>
      <c r="OGP120" s="149"/>
      <c r="OGQ120" s="149"/>
      <c r="OGR120" s="149"/>
      <c r="OGS120" s="149"/>
      <c r="OGT120" s="149"/>
      <c r="OGU120" s="149"/>
      <c r="OGV120" s="149"/>
      <c r="OGW120" s="149"/>
      <c r="OGX120" s="149"/>
      <c r="OGY120" s="149"/>
      <c r="OGZ120" s="149"/>
      <c r="OHA120" s="149"/>
      <c r="OHB120" s="149"/>
      <c r="OHC120" s="149"/>
      <c r="OHD120" s="149"/>
      <c r="OHE120" s="149"/>
      <c r="OHF120" s="149"/>
      <c r="OHG120" s="149"/>
      <c r="OHH120" s="149"/>
      <c r="OHI120" s="149"/>
      <c r="OHJ120" s="149"/>
      <c r="OHK120" s="149"/>
      <c r="OHL120" s="149"/>
      <c r="OHM120" s="149"/>
      <c r="OHN120" s="149"/>
      <c r="OHO120" s="149"/>
      <c r="OHP120" s="149"/>
      <c r="OHQ120" s="149"/>
      <c r="OHR120" s="149"/>
      <c r="OHS120" s="149"/>
      <c r="OHT120" s="149"/>
      <c r="OHU120" s="149"/>
      <c r="OHV120" s="149"/>
      <c r="OHW120" s="149"/>
      <c r="OHX120" s="149"/>
      <c r="OHY120" s="149"/>
      <c r="OHZ120" s="149"/>
      <c r="OIA120" s="149"/>
      <c r="OIB120" s="149"/>
      <c r="OIC120" s="149"/>
      <c r="OID120" s="149"/>
      <c r="OIE120" s="149"/>
      <c r="OIF120" s="149"/>
      <c r="OIG120" s="149"/>
      <c r="OIH120" s="149"/>
      <c r="OII120" s="149"/>
      <c r="OIJ120" s="149"/>
      <c r="OIK120" s="149"/>
      <c r="OIL120" s="149"/>
      <c r="OIM120" s="149"/>
      <c r="OIN120" s="149"/>
      <c r="OIO120" s="149"/>
      <c r="OIP120" s="149"/>
      <c r="OIQ120" s="149"/>
      <c r="OIR120" s="149"/>
      <c r="OIS120" s="149"/>
      <c r="OIT120" s="149"/>
      <c r="OIU120" s="149"/>
      <c r="OIV120" s="149"/>
      <c r="OIW120" s="149"/>
      <c r="OIX120" s="149"/>
      <c r="OIY120" s="149"/>
      <c r="OIZ120" s="149"/>
      <c r="OJA120" s="149"/>
      <c r="OJB120" s="149"/>
      <c r="OJC120" s="149"/>
      <c r="OJD120" s="149"/>
      <c r="OJE120" s="149"/>
      <c r="OJF120" s="149"/>
      <c r="OJG120" s="149"/>
      <c r="OJH120" s="149"/>
      <c r="OJI120" s="149"/>
      <c r="OJJ120" s="149"/>
      <c r="OJK120" s="149"/>
      <c r="OJL120" s="149"/>
      <c r="OJM120" s="149"/>
      <c r="OJN120" s="149"/>
      <c r="OJO120" s="149"/>
      <c r="OJP120" s="149"/>
      <c r="OJQ120" s="149"/>
      <c r="OJR120" s="149"/>
      <c r="OJS120" s="149"/>
      <c r="OJT120" s="149"/>
      <c r="OJU120" s="149"/>
      <c r="OJV120" s="149"/>
      <c r="OJW120" s="149"/>
      <c r="OJX120" s="149"/>
      <c r="OJY120" s="149"/>
      <c r="OJZ120" s="149"/>
      <c r="OKA120" s="149"/>
      <c r="OKB120" s="149"/>
      <c r="OKC120" s="149"/>
      <c r="OKD120" s="149"/>
      <c r="OKE120" s="149"/>
      <c r="OKF120" s="149"/>
      <c r="OKG120" s="149"/>
      <c r="OKH120" s="149"/>
      <c r="OKI120" s="149"/>
      <c r="OKJ120" s="149"/>
      <c r="OKK120" s="149"/>
      <c r="OKL120" s="149"/>
      <c r="OKM120" s="149"/>
      <c r="OKN120" s="149"/>
      <c r="OKO120" s="149"/>
      <c r="OKP120" s="149"/>
      <c r="OKQ120" s="149"/>
      <c r="OKR120" s="149"/>
      <c r="OKS120" s="149"/>
      <c r="OKT120" s="149"/>
      <c r="OKU120" s="149"/>
      <c r="OKV120" s="149"/>
      <c r="OKW120" s="149"/>
      <c r="OKX120" s="149"/>
      <c r="OKY120" s="149"/>
      <c r="OKZ120" s="149"/>
      <c r="OLA120" s="149"/>
      <c r="OLB120" s="149"/>
      <c r="OLC120" s="149"/>
      <c r="OLD120" s="149"/>
      <c r="OLE120" s="149"/>
      <c r="OLF120" s="149"/>
      <c r="OLG120" s="149"/>
      <c r="OLH120" s="149"/>
      <c r="OLI120" s="149"/>
      <c r="OLJ120" s="149"/>
      <c r="OLK120" s="149"/>
      <c r="OLL120" s="149"/>
      <c r="OLM120" s="149"/>
      <c r="OLN120" s="149"/>
      <c r="OLO120" s="149"/>
      <c r="OLP120" s="149"/>
      <c r="OLQ120" s="149"/>
      <c r="OLR120" s="149"/>
      <c r="OLS120" s="149"/>
      <c r="OLT120" s="149"/>
      <c r="OLU120" s="149"/>
      <c r="OLV120" s="149"/>
      <c r="OLW120" s="149"/>
      <c r="OLX120" s="149"/>
      <c r="OLY120" s="149"/>
      <c r="OLZ120" s="149"/>
      <c r="OMA120" s="149"/>
      <c r="OMB120" s="149"/>
      <c r="OMC120" s="149"/>
      <c r="OMD120" s="149"/>
      <c r="OME120" s="149"/>
      <c r="OMF120" s="149"/>
      <c r="OMG120" s="149"/>
      <c r="OMH120" s="149"/>
      <c r="OMI120" s="149"/>
      <c r="OMJ120" s="149"/>
      <c r="OMK120" s="149"/>
      <c r="OML120" s="149"/>
      <c r="OMM120" s="149"/>
      <c r="OMN120" s="149"/>
      <c r="OMO120" s="149"/>
      <c r="OMP120" s="149"/>
      <c r="OMQ120" s="149"/>
      <c r="OMR120" s="149"/>
      <c r="OMS120" s="149"/>
      <c r="OMT120" s="149"/>
      <c r="OMU120" s="149"/>
      <c r="OMV120" s="149"/>
      <c r="OMW120" s="149"/>
      <c r="OMX120" s="149"/>
      <c r="OMY120" s="149"/>
      <c r="OMZ120" s="149"/>
      <c r="ONA120" s="149"/>
      <c r="ONB120" s="149"/>
      <c r="ONC120" s="149"/>
      <c r="OND120" s="149"/>
      <c r="ONE120" s="149"/>
      <c r="ONF120" s="149"/>
      <c r="ONG120" s="149"/>
      <c r="ONH120" s="149"/>
      <c r="ONI120" s="149"/>
      <c r="ONJ120" s="149"/>
      <c r="ONK120" s="149"/>
      <c r="ONL120" s="149"/>
      <c r="ONM120" s="149"/>
      <c r="ONN120" s="149"/>
      <c r="ONO120" s="149"/>
      <c r="ONP120" s="149"/>
      <c r="ONQ120" s="149"/>
      <c r="ONR120" s="149"/>
      <c r="ONS120" s="149"/>
      <c r="ONT120" s="149"/>
      <c r="ONU120" s="149"/>
      <c r="ONV120" s="149"/>
      <c r="ONW120" s="149"/>
      <c r="ONX120" s="149"/>
      <c r="ONY120" s="149"/>
      <c r="ONZ120" s="149"/>
      <c r="OOA120" s="149"/>
      <c r="OOB120" s="149"/>
      <c r="OOC120" s="149"/>
      <c r="OOD120" s="149"/>
      <c r="OOE120" s="149"/>
      <c r="OOF120" s="149"/>
      <c r="OOG120" s="149"/>
      <c r="OOH120" s="149"/>
      <c r="OOI120" s="149"/>
      <c r="OOJ120" s="149"/>
      <c r="OOK120" s="149"/>
      <c r="OOL120" s="149"/>
      <c r="OOM120" s="149"/>
      <c r="OON120" s="149"/>
      <c r="OOO120" s="149"/>
      <c r="OOP120" s="149"/>
      <c r="OOQ120" s="149"/>
      <c r="OOR120" s="149"/>
      <c r="OOS120" s="149"/>
      <c r="OOT120" s="149"/>
      <c r="OOU120" s="149"/>
      <c r="OOV120" s="149"/>
      <c r="OOW120" s="149"/>
      <c r="OOX120" s="149"/>
      <c r="OOY120" s="149"/>
      <c r="OOZ120" s="149"/>
      <c r="OPA120" s="149"/>
      <c r="OPB120" s="149"/>
      <c r="OPC120" s="149"/>
      <c r="OPD120" s="149"/>
      <c r="OPE120" s="149"/>
      <c r="OPF120" s="149"/>
      <c r="OPG120" s="149"/>
      <c r="OPH120" s="149"/>
      <c r="OPI120" s="149"/>
      <c r="OPJ120" s="149"/>
      <c r="OPK120" s="149"/>
      <c r="OPL120" s="149"/>
      <c r="OPM120" s="149"/>
      <c r="OPN120" s="149"/>
      <c r="OPO120" s="149"/>
      <c r="OPP120" s="149"/>
      <c r="OPQ120" s="149"/>
      <c r="OPR120" s="149"/>
      <c r="OPS120" s="149"/>
      <c r="OPT120" s="149"/>
      <c r="OPU120" s="149"/>
      <c r="OPV120" s="149"/>
      <c r="OPW120" s="149"/>
      <c r="OPX120" s="149"/>
      <c r="OPY120" s="149"/>
      <c r="OPZ120" s="149"/>
      <c r="OQA120" s="149"/>
      <c r="OQB120" s="149"/>
      <c r="OQC120" s="149"/>
      <c r="OQD120" s="149"/>
      <c r="OQE120" s="149"/>
      <c r="OQF120" s="149"/>
      <c r="OQG120" s="149"/>
      <c r="OQH120" s="149"/>
      <c r="OQI120" s="149"/>
      <c r="OQJ120" s="149"/>
      <c r="OQK120" s="149"/>
      <c r="OQL120" s="149"/>
      <c r="OQM120" s="149"/>
      <c r="OQN120" s="149"/>
      <c r="OQO120" s="149"/>
      <c r="OQP120" s="149"/>
      <c r="OQQ120" s="149"/>
      <c r="OQR120" s="149"/>
      <c r="OQS120" s="149"/>
      <c r="OQT120" s="149"/>
      <c r="OQU120" s="149"/>
      <c r="OQV120" s="149"/>
      <c r="OQW120" s="149"/>
      <c r="OQX120" s="149"/>
      <c r="OQY120" s="149"/>
      <c r="OQZ120" s="149"/>
      <c r="ORA120" s="149"/>
      <c r="ORB120" s="149"/>
      <c r="ORC120" s="149"/>
      <c r="ORD120" s="149"/>
      <c r="ORE120" s="149"/>
      <c r="ORF120" s="149"/>
      <c r="ORG120" s="149"/>
      <c r="ORH120" s="149"/>
      <c r="ORI120" s="149"/>
      <c r="ORJ120" s="149"/>
      <c r="ORK120" s="149"/>
      <c r="ORL120" s="149"/>
      <c r="ORM120" s="149"/>
      <c r="ORN120" s="149"/>
      <c r="ORO120" s="149"/>
      <c r="ORP120" s="149"/>
      <c r="ORQ120" s="149"/>
      <c r="ORR120" s="149"/>
      <c r="ORS120" s="149"/>
      <c r="ORT120" s="149"/>
      <c r="ORU120" s="149"/>
      <c r="ORV120" s="149"/>
      <c r="ORW120" s="149"/>
      <c r="ORX120" s="149"/>
      <c r="ORY120" s="149"/>
      <c r="ORZ120" s="149"/>
      <c r="OSA120" s="149"/>
      <c r="OSB120" s="149"/>
      <c r="OSC120" s="149"/>
      <c r="OSD120" s="149"/>
      <c r="OSE120" s="149"/>
      <c r="OSF120" s="149"/>
      <c r="OSG120" s="149"/>
      <c r="OSH120" s="149"/>
      <c r="OSI120" s="149"/>
      <c r="OSJ120" s="149"/>
      <c r="OSK120" s="149"/>
      <c r="OSL120" s="149"/>
      <c r="OSM120" s="149"/>
      <c r="OSN120" s="149"/>
      <c r="OSO120" s="149"/>
      <c r="OSP120" s="149"/>
      <c r="OSQ120" s="149"/>
      <c r="OSR120" s="149"/>
      <c r="OSS120" s="149"/>
      <c r="OST120" s="149"/>
      <c r="OSU120" s="149"/>
      <c r="OSV120" s="149"/>
      <c r="OSW120" s="149"/>
      <c r="OSX120" s="149"/>
      <c r="OSY120" s="149"/>
      <c r="OSZ120" s="149"/>
      <c r="OTA120" s="149"/>
      <c r="OTB120" s="149"/>
      <c r="OTC120" s="149"/>
      <c r="OTD120" s="149"/>
      <c r="OTE120" s="149"/>
      <c r="OTF120" s="149"/>
      <c r="OTG120" s="149"/>
      <c r="OTH120" s="149"/>
      <c r="OTI120" s="149"/>
      <c r="OTJ120" s="149"/>
      <c r="OTK120" s="149"/>
      <c r="OTL120" s="149"/>
      <c r="OTM120" s="149"/>
      <c r="OTN120" s="149"/>
      <c r="OTO120" s="149"/>
      <c r="OTP120" s="149"/>
      <c r="OTQ120" s="149"/>
      <c r="OTR120" s="149"/>
      <c r="OTS120" s="149"/>
      <c r="OTT120" s="149"/>
      <c r="OTU120" s="149"/>
      <c r="OTV120" s="149"/>
      <c r="OTW120" s="149"/>
      <c r="OTX120" s="149"/>
      <c r="OTY120" s="149"/>
      <c r="OTZ120" s="149"/>
      <c r="OUA120" s="149"/>
      <c r="OUB120" s="149"/>
      <c r="OUC120" s="149"/>
      <c r="OUD120" s="149"/>
      <c r="OUE120" s="149"/>
      <c r="OUF120" s="149"/>
      <c r="OUG120" s="149"/>
      <c r="OUH120" s="149"/>
      <c r="OUI120" s="149"/>
      <c r="OUJ120" s="149"/>
      <c r="OUK120" s="149"/>
      <c r="OUL120" s="149"/>
      <c r="OUM120" s="149"/>
      <c r="OUN120" s="149"/>
      <c r="OUO120" s="149"/>
      <c r="OUP120" s="149"/>
      <c r="OUQ120" s="149"/>
      <c r="OUR120" s="149"/>
      <c r="OUS120" s="149"/>
      <c r="OUT120" s="149"/>
      <c r="OUU120" s="149"/>
      <c r="OUV120" s="149"/>
      <c r="OUW120" s="149"/>
      <c r="OUX120" s="149"/>
      <c r="OUY120" s="149"/>
      <c r="OUZ120" s="149"/>
      <c r="OVA120" s="149"/>
      <c r="OVB120" s="149"/>
      <c r="OVC120" s="149"/>
      <c r="OVD120" s="149"/>
      <c r="OVE120" s="149"/>
      <c r="OVF120" s="149"/>
      <c r="OVG120" s="149"/>
      <c r="OVH120" s="149"/>
      <c r="OVI120" s="149"/>
      <c r="OVJ120" s="149"/>
      <c r="OVK120" s="149"/>
      <c r="OVL120" s="149"/>
      <c r="OVM120" s="149"/>
      <c r="OVN120" s="149"/>
      <c r="OVO120" s="149"/>
      <c r="OVP120" s="149"/>
      <c r="OVQ120" s="149"/>
      <c r="OVR120" s="149"/>
      <c r="OVS120" s="149"/>
      <c r="OVT120" s="149"/>
      <c r="OVU120" s="149"/>
      <c r="OVV120" s="149"/>
      <c r="OVW120" s="149"/>
      <c r="OVX120" s="149"/>
      <c r="OVY120" s="149"/>
      <c r="OVZ120" s="149"/>
      <c r="OWA120" s="149"/>
      <c r="OWB120" s="149"/>
      <c r="OWC120" s="149"/>
      <c r="OWD120" s="149"/>
      <c r="OWE120" s="149"/>
      <c r="OWF120" s="149"/>
      <c r="OWG120" s="149"/>
      <c r="OWH120" s="149"/>
      <c r="OWI120" s="149"/>
      <c r="OWJ120" s="149"/>
      <c r="OWK120" s="149"/>
      <c r="OWL120" s="149"/>
      <c r="OWM120" s="149"/>
      <c r="OWN120" s="149"/>
      <c r="OWO120" s="149"/>
      <c r="OWP120" s="149"/>
      <c r="OWQ120" s="149"/>
      <c r="OWR120" s="149"/>
      <c r="OWS120" s="149"/>
      <c r="OWT120" s="149"/>
      <c r="OWU120" s="149"/>
      <c r="OWV120" s="149"/>
      <c r="OWW120" s="149"/>
      <c r="OWX120" s="149"/>
      <c r="OWY120" s="149"/>
      <c r="OWZ120" s="149"/>
      <c r="OXA120" s="149"/>
      <c r="OXB120" s="149"/>
      <c r="OXC120" s="149"/>
      <c r="OXD120" s="149"/>
      <c r="OXE120" s="149"/>
      <c r="OXF120" s="149"/>
      <c r="OXG120" s="149"/>
      <c r="OXH120" s="149"/>
      <c r="OXI120" s="149"/>
      <c r="OXJ120" s="149"/>
      <c r="OXK120" s="149"/>
      <c r="OXL120" s="149"/>
      <c r="OXM120" s="149"/>
      <c r="OXN120" s="149"/>
      <c r="OXO120" s="149"/>
      <c r="OXP120" s="149"/>
      <c r="OXQ120" s="149"/>
      <c r="OXR120" s="149"/>
      <c r="OXS120" s="149"/>
      <c r="OXT120" s="149"/>
      <c r="OXU120" s="149"/>
      <c r="OXV120" s="149"/>
      <c r="OXW120" s="149"/>
      <c r="OXX120" s="149"/>
      <c r="OXY120" s="149"/>
      <c r="OXZ120" s="149"/>
      <c r="OYA120" s="149"/>
      <c r="OYB120" s="149"/>
      <c r="OYC120" s="149"/>
      <c r="OYD120" s="149"/>
      <c r="OYE120" s="149"/>
      <c r="OYF120" s="149"/>
      <c r="OYG120" s="149"/>
      <c r="OYH120" s="149"/>
      <c r="OYI120" s="149"/>
      <c r="OYJ120" s="149"/>
      <c r="OYK120" s="149"/>
      <c r="OYL120" s="149"/>
      <c r="OYM120" s="149"/>
      <c r="OYN120" s="149"/>
      <c r="OYO120" s="149"/>
      <c r="OYP120" s="149"/>
      <c r="OYQ120" s="149"/>
      <c r="OYR120" s="149"/>
      <c r="OYS120" s="149"/>
      <c r="OYT120" s="149"/>
      <c r="OYU120" s="149"/>
      <c r="OYV120" s="149"/>
      <c r="OYW120" s="149"/>
      <c r="OYX120" s="149"/>
      <c r="OYY120" s="149"/>
      <c r="OYZ120" s="149"/>
      <c r="OZA120" s="149"/>
      <c r="OZB120" s="149"/>
      <c r="OZC120" s="149"/>
      <c r="OZD120" s="149"/>
      <c r="OZE120" s="149"/>
      <c r="OZF120" s="149"/>
      <c r="OZG120" s="149"/>
      <c r="OZH120" s="149"/>
      <c r="OZI120" s="149"/>
      <c r="OZJ120" s="149"/>
      <c r="OZK120" s="149"/>
      <c r="OZL120" s="149"/>
      <c r="OZM120" s="149"/>
      <c r="OZN120" s="149"/>
      <c r="OZO120" s="149"/>
      <c r="OZP120" s="149"/>
      <c r="OZQ120" s="149"/>
      <c r="OZR120" s="149"/>
      <c r="OZS120" s="149"/>
      <c r="OZT120" s="149"/>
      <c r="OZU120" s="149"/>
      <c r="OZV120" s="149"/>
      <c r="OZW120" s="149"/>
      <c r="OZX120" s="149"/>
      <c r="OZY120" s="149"/>
      <c r="OZZ120" s="149"/>
      <c r="PAA120" s="149"/>
      <c r="PAB120" s="149"/>
      <c r="PAC120" s="149"/>
      <c r="PAD120" s="149"/>
      <c r="PAE120" s="149"/>
      <c r="PAF120" s="149"/>
      <c r="PAG120" s="149"/>
      <c r="PAH120" s="149"/>
      <c r="PAI120" s="149"/>
      <c r="PAJ120" s="149"/>
      <c r="PAK120" s="149"/>
      <c r="PAL120" s="149"/>
      <c r="PAM120" s="149"/>
      <c r="PAN120" s="149"/>
      <c r="PAO120" s="149"/>
      <c r="PAP120" s="149"/>
      <c r="PAQ120" s="149"/>
      <c r="PAR120" s="149"/>
      <c r="PAS120" s="149"/>
      <c r="PAT120" s="149"/>
      <c r="PAU120" s="149"/>
      <c r="PAV120" s="149"/>
      <c r="PAW120" s="149"/>
      <c r="PAX120" s="149"/>
      <c r="PAY120" s="149"/>
      <c r="PAZ120" s="149"/>
      <c r="PBA120" s="149"/>
      <c r="PBB120" s="149"/>
      <c r="PBC120" s="149"/>
      <c r="PBD120" s="149"/>
      <c r="PBE120" s="149"/>
      <c r="PBF120" s="149"/>
      <c r="PBG120" s="149"/>
      <c r="PBH120" s="149"/>
      <c r="PBI120" s="149"/>
      <c r="PBJ120" s="149"/>
      <c r="PBK120" s="149"/>
      <c r="PBL120" s="149"/>
      <c r="PBM120" s="149"/>
      <c r="PBN120" s="149"/>
      <c r="PBO120" s="149"/>
      <c r="PBP120" s="149"/>
      <c r="PBQ120" s="149"/>
      <c r="PBR120" s="149"/>
      <c r="PBS120" s="149"/>
      <c r="PBT120" s="149"/>
      <c r="PBU120" s="149"/>
      <c r="PBV120" s="149"/>
      <c r="PBW120" s="149"/>
      <c r="PBX120" s="149"/>
      <c r="PBY120" s="149"/>
      <c r="PBZ120" s="149"/>
      <c r="PCA120" s="149"/>
      <c r="PCB120" s="149"/>
      <c r="PCC120" s="149"/>
      <c r="PCD120" s="149"/>
      <c r="PCE120" s="149"/>
      <c r="PCF120" s="149"/>
      <c r="PCG120" s="149"/>
      <c r="PCH120" s="149"/>
      <c r="PCI120" s="149"/>
      <c r="PCJ120" s="149"/>
      <c r="PCK120" s="149"/>
      <c r="PCL120" s="149"/>
      <c r="PCM120" s="149"/>
      <c r="PCN120" s="149"/>
      <c r="PCO120" s="149"/>
      <c r="PCP120" s="149"/>
      <c r="PCQ120" s="149"/>
      <c r="PCR120" s="149"/>
      <c r="PCS120" s="149"/>
      <c r="PCT120" s="149"/>
      <c r="PCU120" s="149"/>
      <c r="PCV120" s="149"/>
      <c r="PCW120" s="149"/>
      <c r="PCX120" s="149"/>
      <c r="PCY120" s="149"/>
      <c r="PCZ120" s="149"/>
      <c r="PDA120" s="149"/>
      <c r="PDB120" s="149"/>
      <c r="PDC120" s="149"/>
      <c r="PDD120" s="149"/>
      <c r="PDE120" s="149"/>
      <c r="PDF120" s="149"/>
      <c r="PDG120" s="149"/>
      <c r="PDH120" s="149"/>
      <c r="PDI120" s="149"/>
      <c r="PDJ120" s="149"/>
      <c r="PDK120" s="149"/>
      <c r="PDL120" s="149"/>
      <c r="PDM120" s="149"/>
      <c r="PDN120" s="149"/>
      <c r="PDO120" s="149"/>
      <c r="PDP120" s="149"/>
      <c r="PDQ120" s="149"/>
      <c r="PDR120" s="149"/>
      <c r="PDS120" s="149"/>
      <c r="PDT120" s="149"/>
      <c r="PDU120" s="149"/>
      <c r="PDV120" s="149"/>
      <c r="PDW120" s="149"/>
      <c r="PDX120" s="149"/>
      <c r="PDY120" s="149"/>
      <c r="PDZ120" s="149"/>
      <c r="PEA120" s="149"/>
      <c r="PEB120" s="149"/>
      <c r="PEC120" s="149"/>
      <c r="PED120" s="149"/>
      <c r="PEE120" s="149"/>
      <c r="PEF120" s="149"/>
      <c r="PEG120" s="149"/>
      <c r="PEH120" s="149"/>
      <c r="PEI120" s="149"/>
      <c r="PEJ120" s="149"/>
      <c r="PEK120" s="149"/>
      <c r="PEL120" s="149"/>
      <c r="PEM120" s="149"/>
      <c r="PEN120" s="149"/>
      <c r="PEO120" s="149"/>
      <c r="PEP120" s="149"/>
      <c r="PEQ120" s="149"/>
      <c r="PER120" s="149"/>
      <c r="PES120" s="149"/>
      <c r="PET120" s="149"/>
      <c r="PEU120" s="149"/>
      <c r="PEV120" s="149"/>
      <c r="PEW120" s="149"/>
      <c r="PEX120" s="149"/>
      <c r="PEY120" s="149"/>
      <c r="PEZ120" s="149"/>
      <c r="PFA120" s="149"/>
      <c r="PFB120" s="149"/>
      <c r="PFC120" s="149"/>
      <c r="PFD120" s="149"/>
      <c r="PFE120" s="149"/>
      <c r="PFF120" s="149"/>
      <c r="PFG120" s="149"/>
      <c r="PFH120" s="149"/>
      <c r="PFI120" s="149"/>
      <c r="PFJ120" s="149"/>
      <c r="PFK120" s="149"/>
      <c r="PFL120" s="149"/>
      <c r="PFM120" s="149"/>
      <c r="PFN120" s="149"/>
      <c r="PFO120" s="149"/>
      <c r="PFP120" s="149"/>
      <c r="PFQ120" s="149"/>
      <c r="PFR120" s="149"/>
      <c r="PFS120" s="149"/>
      <c r="PFT120" s="149"/>
      <c r="PFU120" s="149"/>
      <c r="PFV120" s="149"/>
      <c r="PFW120" s="149"/>
      <c r="PFX120" s="149"/>
      <c r="PFY120" s="149"/>
      <c r="PFZ120" s="149"/>
      <c r="PGA120" s="149"/>
      <c r="PGB120" s="149"/>
      <c r="PGC120" s="149"/>
      <c r="PGD120" s="149"/>
      <c r="PGE120" s="149"/>
      <c r="PGF120" s="149"/>
      <c r="PGG120" s="149"/>
      <c r="PGH120" s="149"/>
      <c r="PGI120" s="149"/>
      <c r="PGJ120" s="149"/>
      <c r="PGK120" s="149"/>
      <c r="PGL120" s="149"/>
      <c r="PGM120" s="149"/>
      <c r="PGN120" s="149"/>
      <c r="PGO120" s="149"/>
      <c r="PGP120" s="149"/>
      <c r="PGQ120" s="149"/>
      <c r="PGR120" s="149"/>
      <c r="PGS120" s="149"/>
      <c r="PGT120" s="149"/>
      <c r="PGU120" s="149"/>
      <c r="PGV120" s="149"/>
      <c r="PGW120" s="149"/>
      <c r="PGX120" s="149"/>
      <c r="PGY120" s="149"/>
      <c r="PGZ120" s="149"/>
      <c r="PHA120" s="149"/>
      <c r="PHB120" s="149"/>
      <c r="PHC120" s="149"/>
      <c r="PHD120" s="149"/>
      <c r="PHE120" s="149"/>
      <c r="PHF120" s="149"/>
      <c r="PHG120" s="149"/>
      <c r="PHH120" s="149"/>
      <c r="PHI120" s="149"/>
      <c r="PHJ120" s="149"/>
      <c r="PHK120" s="149"/>
      <c r="PHL120" s="149"/>
      <c r="PHM120" s="149"/>
      <c r="PHN120" s="149"/>
      <c r="PHO120" s="149"/>
      <c r="PHP120" s="149"/>
      <c r="PHQ120" s="149"/>
      <c r="PHR120" s="149"/>
      <c r="PHS120" s="149"/>
      <c r="PHT120" s="149"/>
      <c r="PHU120" s="149"/>
      <c r="PHV120" s="149"/>
      <c r="PHW120" s="149"/>
      <c r="PHX120" s="149"/>
      <c r="PHY120" s="149"/>
      <c r="PHZ120" s="149"/>
      <c r="PIA120" s="149"/>
      <c r="PIB120" s="149"/>
      <c r="PIC120" s="149"/>
      <c r="PID120" s="149"/>
      <c r="PIE120" s="149"/>
      <c r="PIF120" s="149"/>
      <c r="PIG120" s="149"/>
      <c r="PIH120" s="149"/>
      <c r="PII120" s="149"/>
      <c r="PIJ120" s="149"/>
      <c r="PIK120" s="149"/>
      <c r="PIL120" s="149"/>
      <c r="PIM120" s="149"/>
      <c r="PIN120" s="149"/>
      <c r="PIO120" s="149"/>
      <c r="PIP120" s="149"/>
      <c r="PIQ120" s="149"/>
      <c r="PIR120" s="149"/>
      <c r="PIS120" s="149"/>
      <c r="PIT120" s="149"/>
      <c r="PIU120" s="149"/>
      <c r="PIV120" s="149"/>
      <c r="PIW120" s="149"/>
      <c r="PIX120" s="149"/>
      <c r="PIY120" s="149"/>
      <c r="PIZ120" s="149"/>
      <c r="PJA120" s="149"/>
      <c r="PJB120" s="149"/>
      <c r="PJC120" s="149"/>
      <c r="PJD120" s="149"/>
      <c r="PJE120" s="149"/>
      <c r="PJF120" s="149"/>
      <c r="PJG120" s="149"/>
      <c r="PJH120" s="149"/>
      <c r="PJI120" s="149"/>
      <c r="PJJ120" s="149"/>
      <c r="PJK120" s="149"/>
      <c r="PJL120" s="149"/>
      <c r="PJM120" s="149"/>
      <c r="PJN120" s="149"/>
      <c r="PJO120" s="149"/>
      <c r="PJP120" s="149"/>
      <c r="PJQ120" s="149"/>
      <c r="PJR120" s="149"/>
      <c r="PJS120" s="149"/>
      <c r="PJT120" s="149"/>
      <c r="PJU120" s="149"/>
      <c r="PJV120" s="149"/>
      <c r="PJW120" s="149"/>
      <c r="PJX120" s="149"/>
      <c r="PJY120" s="149"/>
      <c r="PJZ120" s="149"/>
      <c r="PKA120" s="149"/>
      <c r="PKB120" s="149"/>
      <c r="PKC120" s="149"/>
      <c r="PKD120" s="149"/>
      <c r="PKE120" s="149"/>
      <c r="PKF120" s="149"/>
      <c r="PKG120" s="149"/>
      <c r="PKH120" s="149"/>
      <c r="PKI120" s="149"/>
      <c r="PKJ120" s="149"/>
      <c r="PKK120" s="149"/>
      <c r="PKL120" s="149"/>
      <c r="PKM120" s="149"/>
      <c r="PKN120" s="149"/>
      <c r="PKO120" s="149"/>
      <c r="PKP120" s="149"/>
      <c r="PKQ120" s="149"/>
      <c r="PKR120" s="149"/>
      <c r="PKS120" s="149"/>
      <c r="PKT120" s="149"/>
      <c r="PKU120" s="149"/>
      <c r="PKV120" s="149"/>
      <c r="PKW120" s="149"/>
      <c r="PKX120" s="149"/>
      <c r="PKY120" s="149"/>
      <c r="PKZ120" s="149"/>
      <c r="PLA120" s="149"/>
      <c r="PLB120" s="149"/>
      <c r="PLC120" s="149"/>
      <c r="PLD120" s="149"/>
      <c r="PLE120" s="149"/>
      <c r="PLF120" s="149"/>
      <c r="PLG120" s="149"/>
      <c r="PLH120" s="149"/>
      <c r="PLI120" s="149"/>
      <c r="PLJ120" s="149"/>
      <c r="PLK120" s="149"/>
      <c r="PLL120" s="149"/>
      <c r="PLM120" s="149"/>
      <c r="PLN120" s="149"/>
      <c r="PLO120" s="149"/>
      <c r="PLP120" s="149"/>
      <c r="PLQ120" s="149"/>
      <c r="PLR120" s="149"/>
      <c r="PLS120" s="149"/>
      <c r="PLT120" s="149"/>
      <c r="PLU120" s="149"/>
      <c r="PLV120" s="149"/>
      <c r="PLW120" s="149"/>
      <c r="PLX120" s="149"/>
      <c r="PLY120" s="149"/>
      <c r="PLZ120" s="149"/>
      <c r="PMA120" s="149"/>
      <c r="PMB120" s="149"/>
      <c r="PMC120" s="149"/>
      <c r="PMD120" s="149"/>
      <c r="PME120" s="149"/>
      <c r="PMF120" s="149"/>
      <c r="PMG120" s="149"/>
      <c r="PMH120" s="149"/>
      <c r="PMI120" s="149"/>
      <c r="PMJ120" s="149"/>
      <c r="PMK120" s="149"/>
      <c r="PML120" s="149"/>
      <c r="PMM120" s="149"/>
      <c r="PMN120" s="149"/>
      <c r="PMO120" s="149"/>
      <c r="PMP120" s="149"/>
      <c r="PMQ120" s="149"/>
      <c r="PMR120" s="149"/>
      <c r="PMS120" s="149"/>
      <c r="PMT120" s="149"/>
      <c r="PMU120" s="149"/>
      <c r="PMV120" s="149"/>
      <c r="PMW120" s="149"/>
      <c r="PMX120" s="149"/>
      <c r="PMY120" s="149"/>
      <c r="PMZ120" s="149"/>
      <c r="PNA120" s="149"/>
      <c r="PNB120" s="149"/>
      <c r="PNC120" s="149"/>
      <c r="PND120" s="149"/>
      <c r="PNE120" s="149"/>
      <c r="PNF120" s="149"/>
      <c r="PNG120" s="149"/>
      <c r="PNH120" s="149"/>
      <c r="PNI120" s="149"/>
      <c r="PNJ120" s="149"/>
      <c r="PNK120" s="149"/>
      <c r="PNL120" s="149"/>
      <c r="PNM120" s="149"/>
      <c r="PNN120" s="149"/>
      <c r="PNO120" s="149"/>
      <c r="PNP120" s="149"/>
      <c r="PNQ120" s="149"/>
      <c r="PNR120" s="149"/>
      <c r="PNS120" s="149"/>
      <c r="PNT120" s="149"/>
      <c r="PNU120" s="149"/>
      <c r="PNV120" s="149"/>
      <c r="PNW120" s="149"/>
      <c r="PNX120" s="149"/>
      <c r="PNY120" s="149"/>
      <c r="PNZ120" s="149"/>
      <c r="POA120" s="149"/>
      <c r="POB120" s="149"/>
      <c r="POC120" s="149"/>
      <c r="POD120" s="149"/>
      <c r="POE120" s="149"/>
      <c r="POF120" s="149"/>
      <c r="POG120" s="149"/>
      <c r="POH120" s="149"/>
      <c r="POI120" s="149"/>
      <c r="POJ120" s="149"/>
      <c r="POK120" s="149"/>
      <c r="POL120" s="149"/>
      <c r="POM120" s="149"/>
      <c r="PON120" s="149"/>
      <c r="POO120" s="149"/>
      <c r="POP120" s="149"/>
      <c r="POQ120" s="149"/>
      <c r="POR120" s="149"/>
      <c r="POS120" s="149"/>
      <c r="POT120" s="149"/>
      <c r="POU120" s="149"/>
      <c r="POV120" s="149"/>
      <c r="POW120" s="149"/>
      <c r="POX120" s="149"/>
      <c r="POY120" s="149"/>
      <c r="POZ120" s="149"/>
      <c r="PPA120" s="149"/>
      <c r="PPB120" s="149"/>
      <c r="PPC120" s="149"/>
      <c r="PPD120" s="149"/>
      <c r="PPE120" s="149"/>
      <c r="PPF120" s="149"/>
      <c r="PPG120" s="149"/>
      <c r="PPH120" s="149"/>
      <c r="PPI120" s="149"/>
      <c r="PPJ120" s="149"/>
      <c r="PPK120" s="149"/>
      <c r="PPL120" s="149"/>
      <c r="PPM120" s="149"/>
      <c r="PPN120" s="149"/>
      <c r="PPO120" s="149"/>
      <c r="PPP120" s="149"/>
      <c r="PPQ120" s="149"/>
      <c r="PPR120" s="149"/>
      <c r="PPS120" s="149"/>
      <c r="PPT120" s="149"/>
      <c r="PPU120" s="149"/>
      <c r="PPV120" s="149"/>
      <c r="PPW120" s="149"/>
      <c r="PPX120" s="149"/>
      <c r="PPY120" s="149"/>
      <c r="PPZ120" s="149"/>
      <c r="PQA120" s="149"/>
      <c r="PQB120" s="149"/>
      <c r="PQC120" s="149"/>
      <c r="PQD120" s="149"/>
      <c r="PQE120" s="149"/>
      <c r="PQF120" s="149"/>
      <c r="PQG120" s="149"/>
      <c r="PQH120" s="149"/>
      <c r="PQI120" s="149"/>
      <c r="PQJ120" s="149"/>
      <c r="PQK120" s="149"/>
      <c r="PQL120" s="149"/>
      <c r="PQM120" s="149"/>
      <c r="PQN120" s="149"/>
      <c r="PQO120" s="149"/>
      <c r="PQP120" s="149"/>
      <c r="PQQ120" s="149"/>
      <c r="PQR120" s="149"/>
      <c r="PQS120" s="149"/>
      <c r="PQT120" s="149"/>
      <c r="PQU120" s="149"/>
      <c r="PQV120" s="149"/>
      <c r="PQW120" s="149"/>
      <c r="PQX120" s="149"/>
      <c r="PQY120" s="149"/>
      <c r="PQZ120" s="149"/>
      <c r="PRA120" s="149"/>
      <c r="PRB120" s="149"/>
      <c r="PRC120" s="149"/>
      <c r="PRD120" s="149"/>
      <c r="PRE120" s="149"/>
      <c r="PRF120" s="149"/>
      <c r="PRG120" s="149"/>
      <c r="PRH120" s="149"/>
      <c r="PRI120" s="149"/>
      <c r="PRJ120" s="149"/>
      <c r="PRK120" s="149"/>
      <c r="PRL120" s="149"/>
      <c r="PRM120" s="149"/>
      <c r="PRN120" s="149"/>
      <c r="PRO120" s="149"/>
      <c r="PRP120" s="149"/>
      <c r="PRQ120" s="149"/>
      <c r="PRR120" s="149"/>
      <c r="PRS120" s="149"/>
      <c r="PRT120" s="149"/>
      <c r="PRU120" s="149"/>
      <c r="PRV120" s="149"/>
      <c r="PRW120" s="149"/>
      <c r="PRX120" s="149"/>
      <c r="PRY120" s="149"/>
      <c r="PRZ120" s="149"/>
      <c r="PSA120" s="149"/>
      <c r="PSB120" s="149"/>
      <c r="PSC120" s="149"/>
      <c r="PSD120" s="149"/>
      <c r="PSE120" s="149"/>
      <c r="PSF120" s="149"/>
      <c r="PSG120" s="149"/>
      <c r="PSH120" s="149"/>
      <c r="PSI120" s="149"/>
      <c r="PSJ120" s="149"/>
      <c r="PSK120" s="149"/>
      <c r="PSL120" s="149"/>
      <c r="PSM120" s="149"/>
      <c r="PSN120" s="149"/>
      <c r="PSO120" s="149"/>
      <c r="PSP120" s="149"/>
      <c r="PSQ120" s="149"/>
      <c r="PSR120" s="149"/>
      <c r="PSS120" s="149"/>
      <c r="PST120" s="149"/>
      <c r="PSU120" s="149"/>
      <c r="PSV120" s="149"/>
      <c r="PSW120" s="149"/>
      <c r="PSX120" s="149"/>
      <c r="PSY120" s="149"/>
      <c r="PSZ120" s="149"/>
      <c r="PTA120" s="149"/>
      <c r="PTB120" s="149"/>
      <c r="PTC120" s="149"/>
      <c r="PTD120" s="149"/>
      <c r="PTE120" s="149"/>
      <c r="PTF120" s="149"/>
      <c r="PTG120" s="149"/>
      <c r="PTH120" s="149"/>
      <c r="PTI120" s="149"/>
      <c r="PTJ120" s="149"/>
      <c r="PTK120" s="149"/>
      <c r="PTL120" s="149"/>
      <c r="PTM120" s="149"/>
      <c r="PTN120" s="149"/>
      <c r="PTO120" s="149"/>
      <c r="PTP120" s="149"/>
      <c r="PTQ120" s="149"/>
      <c r="PTR120" s="149"/>
      <c r="PTS120" s="149"/>
      <c r="PTT120" s="149"/>
      <c r="PTU120" s="149"/>
      <c r="PTV120" s="149"/>
      <c r="PTW120" s="149"/>
      <c r="PTX120" s="149"/>
      <c r="PTY120" s="149"/>
      <c r="PTZ120" s="149"/>
      <c r="PUA120" s="149"/>
      <c r="PUB120" s="149"/>
      <c r="PUC120" s="149"/>
      <c r="PUD120" s="149"/>
      <c r="PUE120" s="149"/>
      <c r="PUF120" s="149"/>
      <c r="PUG120" s="149"/>
      <c r="PUH120" s="149"/>
      <c r="PUI120" s="149"/>
      <c r="PUJ120" s="149"/>
      <c r="PUK120" s="149"/>
      <c r="PUL120" s="149"/>
      <c r="PUM120" s="149"/>
      <c r="PUN120" s="149"/>
      <c r="PUO120" s="149"/>
      <c r="PUP120" s="149"/>
      <c r="PUQ120" s="149"/>
      <c r="PUR120" s="149"/>
      <c r="PUS120" s="149"/>
      <c r="PUT120" s="149"/>
      <c r="PUU120" s="149"/>
      <c r="PUV120" s="149"/>
      <c r="PUW120" s="149"/>
      <c r="PUX120" s="149"/>
      <c r="PUY120" s="149"/>
      <c r="PUZ120" s="149"/>
      <c r="PVA120" s="149"/>
      <c r="PVB120" s="149"/>
      <c r="PVC120" s="149"/>
      <c r="PVD120" s="149"/>
      <c r="PVE120" s="149"/>
      <c r="PVF120" s="149"/>
      <c r="PVG120" s="149"/>
      <c r="PVH120" s="149"/>
      <c r="PVI120" s="149"/>
      <c r="PVJ120" s="149"/>
      <c r="PVK120" s="149"/>
      <c r="PVL120" s="149"/>
      <c r="PVM120" s="149"/>
      <c r="PVN120" s="149"/>
      <c r="PVO120" s="149"/>
      <c r="PVP120" s="149"/>
      <c r="PVQ120" s="149"/>
      <c r="PVR120" s="149"/>
      <c r="PVS120" s="149"/>
      <c r="PVT120" s="149"/>
      <c r="PVU120" s="149"/>
      <c r="PVV120" s="149"/>
      <c r="PVW120" s="149"/>
      <c r="PVX120" s="149"/>
      <c r="PVY120" s="149"/>
      <c r="PVZ120" s="149"/>
      <c r="PWA120" s="149"/>
      <c r="PWB120" s="149"/>
      <c r="PWC120" s="149"/>
      <c r="PWD120" s="149"/>
      <c r="PWE120" s="149"/>
      <c r="PWF120" s="149"/>
      <c r="PWG120" s="149"/>
      <c r="PWH120" s="149"/>
      <c r="PWI120" s="149"/>
      <c r="PWJ120" s="149"/>
      <c r="PWK120" s="149"/>
      <c r="PWL120" s="149"/>
      <c r="PWM120" s="149"/>
      <c r="PWN120" s="149"/>
      <c r="PWO120" s="149"/>
      <c r="PWP120" s="149"/>
      <c r="PWQ120" s="149"/>
      <c r="PWR120" s="149"/>
      <c r="PWS120" s="149"/>
      <c r="PWT120" s="149"/>
      <c r="PWU120" s="149"/>
      <c r="PWV120" s="149"/>
      <c r="PWW120" s="149"/>
      <c r="PWX120" s="149"/>
      <c r="PWY120" s="149"/>
      <c r="PWZ120" s="149"/>
      <c r="PXA120" s="149"/>
      <c r="PXB120" s="149"/>
      <c r="PXC120" s="149"/>
      <c r="PXD120" s="149"/>
      <c r="PXE120" s="149"/>
      <c r="PXF120" s="149"/>
      <c r="PXG120" s="149"/>
      <c r="PXH120" s="149"/>
      <c r="PXI120" s="149"/>
      <c r="PXJ120" s="149"/>
      <c r="PXK120" s="149"/>
      <c r="PXL120" s="149"/>
      <c r="PXM120" s="149"/>
      <c r="PXN120" s="149"/>
      <c r="PXO120" s="149"/>
      <c r="PXP120" s="149"/>
      <c r="PXQ120" s="149"/>
      <c r="PXR120" s="149"/>
      <c r="PXS120" s="149"/>
      <c r="PXT120" s="149"/>
      <c r="PXU120" s="149"/>
      <c r="PXV120" s="149"/>
      <c r="PXW120" s="149"/>
      <c r="PXX120" s="149"/>
      <c r="PXY120" s="149"/>
      <c r="PXZ120" s="149"/>
      <c r="PYA120" s="149"/>
      <c r="PYB120" s="149"/>
      <c r="PYC120" s="149"/>
      <c r="PYD120" s="149"/>
      <c r="PYE120" s="149"/>
      <c r="PYF120" s="149"/>
      <c r="PYG120" s="149"/>
      <c r="PYH120" s="149"/>
      <c r="PYI120" s="149"/>
      <c r="PYJ120" s="149"/>
      <c r="PYK120" s="149"/>
      <c r="PYL120" s="149"/>
      <c r="PYM120" s="149"/>
      <c r="PYN120" s="149"/>
      <c r="PYO120" s="149"/>
      <c r="PYP120" s="149"/>
      <c r="PYQ120" s="149"/>
      <c r="PYR120" s="149"/>
      <c r="PYS120" s="149"/>
      <c r="PYT120" s="149"/>
      <c r="PYU120" s="149"/>
      <c r="PYV120" s="149"/>
      <c r="PYW120" s="149"/>
      <c r="PYX120" s="149"/>
      <c r="PYY120" s="149"/>
      <c r="PYZ120" s="149"/>
      <c r="PZA120" s="149"/>
      <c r="PZB120" s="149"/>
      <c r="PZC120" s="149"/>
      <c r="PZD120" s="149"/>
      <c r="PZE120" s="149"/>
      <c r="PZF120" s="149"/>
      <c r="PZG120" s="149"/>
      <c r="PZH120" s="149"/>
      <c r="PZI120" s="149"/>
      <c r="PZJ120" s="149"/>
      <c r="PZK120" s="149"/>
      <c r="PZL120" s="149"/>
      <c r="PZM120" s="149"/>
      <c r="PZN120" s="149"/>
      <c r="PZO120" s="149"/>
      <c r="PZP120" s="149"/>
      <c r="PZQ120" s="149"/>
      <c r="PZR120" s="149"/>
      <c r="PZS120" s="149"/>
      <c r="PZT120" s="149"/>
      <c r="PZU120" s="149"/>
      <c r="PZV120" s="149"/>
      <c r="PZW120" s="149"/>
      <c r="PZX120" s="149"/>
      <c r="PZY120" s="149"/>
      <c r="PZZ120" s="149"/>
      <c r="QAA120" s="149"/>
      <c r="QAB120" s="149"/>
      <c r="QAC120" s="149"/>
      <c r="QAD120" s="149"/>
      <c r="QAE120" s="149"/>
      <c r="QAF120" s="149"/>
      <c r="QAG120" s="149"/>
      <c r="QAH120" s="149"/>
      <c r="QAI120" s="149"/>
      <c r="QAJ120" s="149"/>
      <c r="QAK120" s="149"/>
      <c r="QAL120" s="149"/>
      <c r="QAM120" s="149"/>
      <c r="QAN120" s="149"/>
      <c r="QAO120" s="149"/>
      <c r="QAP120" s="149"/>
      <c r="QAQ120" s="149"/>
      <c r="QAR120" s="149"/>
      <c r="QAS120" s="149"/>
      <c r="QAT120" s="149"/>
      <c r="QAU120" s="149"/>
      <c r="QAV120" s="149"/>
      <c r="QAW120" s="149"/>
      <c r="QAX120" s="149"/>
      <c r="QAY120" s="149"/>
      <c r="QAZ120" s="149"/>
      <c r="QBA120" s="149"/>
      <c r="QBB120" s="149"/>
      <c r="QBC120" s="149"/>
      <c r="QBD120" s="149"/>
      <c r="QBE120" s="149"/>
      <c r="QBF120" s="149"/>
      <c r="QBG120" s="149"/>
      <c r="QBH120" s="149"/>
      <c r="QBI120" s="149"/>
      <c r="QBJ120" s="149"/>
      <c r="QBK120" s="149"/>
      <c r="QBL120" s="149"/>
      <c r="QBM120" s="149"/>
      <c r="QBN120" s="149"/>
      <c r="QBO120" s="149"/>
      <c r="QBP120" s="149"/>
      <c r="QBQ120" s="149"/>
      <c r="QBR120" s="149"/>
      <c r="QBS120" s="149"/>
      <c r="QBT120" s="149"/>
      <c r="QBU120" s="149"/>
      <c r="QBV120" s="149"/>
      <c r="QBW120" s="149"/>
      <c r="QBX120" s="149"/>
      <c r="QBY120" s="149"/>
      <c r="QBZ120" s="149"/>
      <c r="QCA120" s="149"/>
      <c r="QCB120" s="149"/>
      <c r="QCC120" s="149"/>
      <c r="QCD120" s="149"/>
      <c r="QCE120" s="149"/>
      <c r="QCF120" s="149"/>
      <c r="QCG120" s="149"/>
      <c r="QCH120" s="149"/>
      <c r="QCI120" s="149"/>
      <c r="QCJ120" s="149"/>
      <c r="QCK120" s="149"/>
      <c r="QCL120" s="149"/>
      <c r="QCM120" s="149"/>
      <c r="QCN120" s="149"/>
      <c r="QCO120" s="149"/>
      <c r="QCP120" s="149"/>
      <c r="QCQ120" s="149"/>
      <c r="QCR120" s="149"/>
      <c r="QCS120" s="149"/>
      <c r="QCT120" s="149"/>
      <c r="QCU120" s="149"/>
      <c r="QCV120" s="149"/>
      <c r="QCW120" s="149"/>
      <c r="QCX120" s="149"/>
      <c r="QCY120" s="149"/>
      <c r="QCZ120" s="149"/>
      <c r="QDA120" s="149"/>
      <c r="QDB120" s="149"/>
      <c r="QDC120" s="149"/>
      <c r="QDD120" s="149"/>
      <c r="QDE120" s="149"/>
      <c r="QDF120" s="149"/>
      <c r="QDG120" s="149"/>
      <c r="QDH120" s="149"/>
      <c r="QDI120" s="149"/>
      <c r="QDJ120" s="149"/>
      <c r="QDK120" s="149"/>
      <c r="QDL120" s="149"/>
      <c r="QDM120" s="149"/>
      <c r="QDN120" s="149"/>
      <c r="QDO120" s="149"/>
      <c r="QDP120" s="149"/>
      <c r="QDQ120" s="149"/>
      <c r="QDR120" s="149"/>
      <c r="QDS120" s="149"/>
      <c r="QDT120" s="149"/>
      <c r="QDU120" s="149"/>
      <c r="QDV120" s="149"/>
      <c r="QDW120" s="149"/>
      <c r="QDX120" s="149"/>
      <c r="QDY120" s="149"/>
      <c r="QDZ120" s="149"/>
      <c r="QEA120" s="149"/>
      <c r="QEB120" s="149"/>
      <c r="QEC120" s="149"/>
      <c r="QED120" s="149"/>
      <c r="QEE120" s="149"/>
      <c r="QEF120" s="149"/>
      <c r="QEG120" s="149"/>
      <c r="QEH120" s="149"/>
      <c r="QEI120" s="149"/>
      <c r="QEJ120" s="149"/>
      <c r="QEK120" s="149"/>
      <c r="QEL120" s="149"/>
      <c r="QEM120" s="149"/>
      <c r="QEN120" s="149"/>
      <c r="QEO120" s="149"/>
      <c r="QEP120" s="149"/>
      <c r="QEQ120" s="149"/>
      <c r="QER120" s="149"/>
      <c r="QES120" s="149"/>
      <c r="QET120" s="149"/>
      <c r="QEU120" s="149"/>
      <c r="QEV120" s="149"/>
      <c r="QEW120" s="149"/>
      <c r="QEX120" s="149"/>
      <c r="QEY120" s="149"/>
      <c r="QEZ120" s="149"/>
      <c r="QFA120" s="149"/>
      <c r="QFB120" s="149"/>
      <c r="QFC120" s="149"/>
      <c r="QFD120" s="149"/>
      <c r="QFE120" s="149"/>
      <c r="QFF120" s="149"/>
      <c r="QFG120" s="149"/>
      <c r="QFH120" s="149"/>
      <c r="QFI120" s="149"/>
      <c r="QFJ120" s="149"/>
      <c r="QFK120" s="149"/>
      <c r="QFL120" s="149"/>
      <c r="QFM120" s="149"/>
      <c r="QFN120" s="149"/>
      <c r="QFO120" s="149"/>
      <c r="QFP120" s="149"/>
      <c r="QFQ120" s="149"/>
      <c r="QFR120" s="149"/>
      <c r="QFS120" s="149"/>
      <c r="QFT120" s="149"/>
      <c r="QFU120" s="149"/>
      <c r="QFV120" s="149"/>
      <c r="QFW120" s="149"/>
      <c r="QFX120" s="149"/>
      <c r="QFY120" s="149"/>
      <c r="QFZ120" s="149"/>
      <c r="QGA120" s="149"/>
      <c r="QGB120" s="149"/>
      <c r="QGC120" s="149"/>
      <c r="QGD120" s="149"/>
      <c r="QGE120" s="149"/>
      <c r="QGF120" s="149"/>
      <c r="QGG120" s="149"/>
      <c r="QGH120" s="149"/>
      <c r="QGI120" s="149"/>
      <c r="QGJ120" s="149"/>
      <c r="QGK120" s="149"/>
      <c r="QGL120" s="149"/>
      <c r="QGM120" s="149"/>
      <c r="QGN120" s="149"/>
      <c r="QGO120" s="149"/>
      <c r="QGP120" s="149"/>
      <c r="QGQ120" s="149"/>
      <c r="QGR120" s="149"/>
      <c r="QGS120" s="149"/>
      <c r="QGT120" s="149"/>
      <c r="QGU120" s="149"/>
      <c r="QGV120" s="149"/>
      <c r="QGW120" s="149"/>
      <c r="QGX120" s="149"/>
      <c r="QGY120" s="149"/>
      <c r="QGZ120" s="149"/>
      <c r="QHA120" s="149"/>
      <c r="QHB120" s="149"/>
      <c r="QHC120" s="149"/>
      <c r="QHD120" s="149"/>
      <c r="QHE120" s="149"/>
      <c r="QHF120" s="149"/>
      <c r="QHG120" s="149"/>
      <c r="QHH120" s="149"/>
      <c r="QHI120" s="149"/>
      <c r="QHJ120" s="149"/>
      <c r="QHK120" s="149"/>
      <c r="QHL120" s="149"/>
      <c r="QHM120" s="149"/>
      <c r="QHN120" s="149"/>
      <c r="QHO120" s="149"/>
      <c r="QHP120" s="149"/>
      <c r="QHQ120" s="149"/>
      <c r="QHR120" s="149"/>
      <c r="QHS120" s="149"/>
      <c r="QHT120" s="149"/>
      <c r="QHU120" s="149"/>
      <c r="QHV120" s="149"/>
      <c r="QHW120" s="149"/>
      <c r="QHX120" s="149"/>
      <c r="QHY120" s="149"/>
      <c r="QHZ120" s="149"/>
      <c r="QIA120" s="149"/>
      <c r="QIB120" s="149"/>
      <c r="QIC120" s="149"/>
      <c r="QID120" s="149"/>
      <c r="QIE120" s="149"/>
      <c r="QIF120" s="149"/>
      <c r="QIG120" s="149"/>
      <c r="QIH120" s="149"/>
      <c r="QII120" s="149"/>
      <c r="QIJ120" s="149"/>
      <c r="QIK120" s="149"/>
      <c r="QIL120" s="149"/>
      <c r="QIM120" s="149"/>
      <c r="QIN120" s="149"/>
      <c r="QIO120" s="149"/>
      <c r="QIP120" s="149"/>
      <c r="QIQ120" s="149"/>
      <c r="QIR120" s="149"/>
      <c r="QIS120" s="149"/>
      <c r="QIT120" s="149"/>
      <c r="QIU120" s="149"/>
      <c r="QIV120" s="149"/>
      <c r="QIW120" s="149"/>
      <c r="QIX120" s="149"/>
      <c r="QIY120" s="149"/>
      <c r="QIZ120" s="149"/>
      <c r="QJA120" s="149"/>
      <c r="QJB120" s="149"/>
      <c r="QJC120" s="149"/>
      <c r="QJD120" s="149"/>
      <c r="QJE120" s="149"/>
      <c r="QJF120" s="149"/>
      <c r="QJG120" s="149"/>
      <c r="QJH120" s="149"/>
      <c r="QJI120" s="149"/>
      <c r="QJJ120" s="149"/>
      <c r="QJK120" s="149"/>
      <c r="QJL120" s="149"/>
      <c r="QJM120" s="149"/>
      <c r="QJN120" s="149"/>
      <c r="QJO120" s="149"/>
      <c r="QJP120" s="149"/>
      <c r="QJQ120" s="149"/>
      <c r="QJR120" s="149"/>
      <c r="QJS120" s="149"/>
      <c r="QJT120" s="149"/>
      <c r="QJU120" s="149"/>
      <c r="QJV120" s="149"/>
      <c r="QJW120" s="149"/>
      <c r="QJX120" s="149"/>
      <c r="QJY120" s="149"/>
      <c r="QJZ120" s="149"/>
      <c r="QKA120" s="149"/>
      <c r="QKB120" s="149"/>
      <c r="QKC120" s="149"/>
      <c r="QKD120" s="149"/>
      <c r="QKE120" s="149"/>
      <c r="QKF120" s="149"/>
      <c r="QKG120" s="149"/>
      <c r="QKH120" s="149"/>
      <c r="QKI120" s="149"/>
      <c r="QKJ120" s="149"/>
      <c r="QKK120" s="149"/>
      <c r="QKL120" s="149"/>
      <c r="QKM120" s="149"/>
      <c r="QKN120" s="149"/>
      <c r="QKO120" s="149"/>
      <c r="QKP120" s="149"/>
      <c r="QKQ120" s="149"/>
      <c r="QKR120" s="149"/>
      <c r="QKS120" s="149"/>
      <c r="QKT120" s="149"/>
      <c r="QKU120" s="149"/>
      <c r="QKV120" s="149"/>
      <c r="QKW120" s="149"/>
      <c r="QKX120" s="149"/>
      <c r="QKY120" s="149"/>
      <c r="QKZ120" s="149"/>
      <c r="QLA120" s="149"/>
      <c r="QLB120" s="149"/>
      <c r="QLC120" s="149"/>
      <c r="QLD120" s="149"/>
      <c r="QLE120" s="149"/>
      <c r="QLF120" s="149"/>
      <c r="QLG120" s="149"/>
      <c r="QLH120" s="149"/>
      <c r="QLI120" s="149"/>
      <c r="QLJ120" s="149"/>
      <c r="QLK120" s="149"/>
      <c r="QLL120" s="149"/>
      <c r="QLM120" s="149"/>
      <c r="QLN120" s="149"/>
      <c r="QLO120" s="149"/>
      <c r="QLP120" s="149"/>
      <c r="QLQ120" s="149"/>
      <c r="QLR120" s="149"/>
      <c r="QLS120" s="149"/>
      <c r="QLT120" s="149"/>
      <c r="QLU120" s="149"/>
      <c r="QLV120" s="149"/>
      <c r="QLW120" s="149"/>
      <c r="QLX120" s="149"/>
      <c r="QLY120" s="149"/>
      <c r="QLZ120" s="149"/>
      <c r="QMA120" s="149"/>
      <c r="QMB120" s="149"/>
      <c r="QMC120" s="149"/>
      <c r="QMD120" s="149"/>
      <c r="QME120" s="149"/>
      <c r="QMF120" s="149"/>
      <c r="QMG120" s="149"/>
      <c r="QMH120" s="149"/>
      <c r="QMI120" s="149"/>
      <c r="QMJ120" s="149"/>
      <c r="QMK120" s="149"/>
      <c r="QML120" s="149"/>
      <c r="QMM120" s="149"/>
      <c r="QMN120" s="149"/>
      <c r="QMO120" s="149"/>
      <c r="QMP120" s="149"/>
      <c r="QMQ120" s="149"/>
      <c r="QMR120" s="149"/>
      <c r="QMS120" s="149"/>
      <c r="QMT120" s="149"/>
      <c r="QMU120" s="149"/>
      <c r="QMV120" s="149"/>
      <c r="QMW120" s="149"/>
      <c r="QMX120" s="149"/>
      <c r="QMY120" s="149"/>
      <c r="QMZ120" s="149"/>
      <c r="QNA120" s="149"/>
      <c r="QNB120" s="149"/>
      <c r="QNC120" s="149"/>
      <c r="QND120" s="149"/>
      <c r="QNE120" s="149"/>
      <c r="QNF120" s="149"/>
      <c r="QNG120" s="149"/>
      <c r="QNH120" s="149"/>
      <c r="QNI120" s="149"/>
      <c r="QNJ120" s="149"/>
      <c r="QNK120" s="149"/>
      <c r="QNL120" s="149"/>
      <c r="QNM120" s="149"/>
      <c r="QNN120" s="149"/>
      <c r="QNO120" s="149"/>
      <c r="QNP120" s="149"/>
      <c r="QNQ120" s="149"/>
      <c r="QNR120" s="149"/>
      <c r="QNS120" s="149"/>
      <c r="QNT120" s="149"/>
      <c r="QNU120" s="149"/>
      <c r="QNV120" s="149"/>
      <c r="QNW120" s="149"/>
      <c r="QNX120" s="149"/>
      <c r="QNY120" s="149"/>
      <c r="QNZ120" s="149"/>
      <c r="QOA120" s="149"/>
      <c r="QOB120" s="149"/>
      <c r="QOC120" s="149"/>
      <c r="QOD120" s="149"/>
      <c r="QOE120" s="149"/>
      <c r="QOF120" s="149"/>
      <c r="QOG120" s="149"/>
      <c r="QOH120" s="149"/>
      <c r="QOI120" s="149"/>
      <c r="QOJ120" s="149"/>
      <c r="QOK120" s="149"/>
      <c r="QOL120" s="149"/>
      <c r="QOM120" s="149"/>
      <c r="QON120" s="149"/>
      <c r="QOO120" s="149"/>
      <c r="QOP120" s="149"/>
      <c r="QOQ120" s="149"/>
      <c r="QOR120" s="149"/>
      <c r="QOS120" s="149"/>
      <c r="QOT120" s="149"/>
      <c r="QOU120" s="149"/>
      <c r="QOV120" s="149"/>
      <c r="QOW120" s="149"/>
      <c r="QOX120" s="149"/>
      <c r="QOY120" s="149"/>
      <c r="QOZ120" s="149"/>
      <c r="QPA120" s="149"/>
      <c r="QPB120" s="149"/>
      <c r="QPC120" s="149"/>
      <c r="QPD120" s="149"/>
      <c r="QPE120" s="149"/>
      <c r="QPF120" s="149"/>
      <c r="QPG120" s="149"/>
      <c r="QPH120" s="149"/>
      <c r="QPI120" s="149"/>
      <c r="QPJ120" s="149"/>
      <c r="QPK120" s="149"/>
      <c r="QPL120" s="149"/>
      <c r="QPM120" s="149"/>
      <c r="QPN120" s="149"/>
      <c r="QPO120" s="149"/>
      <c r="QPP120" s="149"/>
      <c r="QPQ120" s="149"/>
      <c r="QPR120" s="149"/>
      <c r="QPS120" s="149"/>
      <c r="QPT120" s="149"/>
      <c r="QPU120" s="149"/>
      <c r="QPV120" s="149"/>
      <c r="QPW120" s="149"/>
      <c r="QPX120" s="149"/>
      <c r="QPY120" s="149"/>
      <c r="QPZ120" s="149"/>
      <c r="QQA120" s="149"/>
      <c r="QQB120" s="149"/>
      <c r="QQC120" s="149"/>
      <c r="QQD120" s="149"/>
      <c r="QQE120" s="149"/>
      <c r="QQF120" s="149"/>
      <c r="QQG120" s="149"/>
      <c r="QQH120" s="149"/>
      <c r="QQI120" s="149"/>
      <c r="QQJ120" s="149"/>
      <c r="QQK120" s="149"/>
      <c r="QQL120" s="149"/>
      <c r="QQM120" s="149"/>
      <c r="QQN120" s="149"/>
      <c r="QQO120" s="149"/>
      <c r="QQP120" s="149"/>
      <c r="QQQ120" s="149"/>
      <c r="QQR120" s="149"/>
      <c r="QQS120" s="149"/>
      <c r="QQT120" s="149"/>
      <c r="QQU120" s="149"/>
      <c r="QQV120" s="149"/>
      <c r="QQW120" s="149"/>
      <c r="QQX120" s="149"/>
      <c r="QQY120" s="149"/>
      <c r="QQZ120" s="149"/>
      <c r="QRA120" s="149"/>
      <c r="QRB120" s="149"/>
      <c r="QRC120" s="149"/>
      <c r="QRD120" s="149"/>
      <c r="QRE120" s="149"/>
      <c r="QRF120" s="149"/>
      <c r="QRG120" s="149"/>
      <c r="QRH120" s="149"/>
      <c r="QRI120" s="149"/>
      <c r="QRJ120" s="149"/>
      <c r="QRK120" s="149"/>
      <c r="QRL120" s="149"/>
      <c r="QRM120" s="149"/>
      <c r="QRN120" s="149"/>
      <c r="QRO120" s="149"/>
      <c r="QRP120" s="149"/>
      <c r="QRQ120" s="149"/>
      <c r="QRR120" s="149"/>
      <c r="QRS120" s="149"/>
      <c r="QRT120" s="149"/>
      <c r="QRU120" s="149"/>
      <c r="QRV120" s="149"/>
      <c r="QRW120" s="149"/>
      <c r="QRX120" s="149"/>
      <c r="QRY120" s="149"/>
      <c r="QRZ120" s="149"/>
      <c r="QSA120" s="149"/>
      <c r="QSB120" s="149"/>
      <c r="QSC120" s="149"/>
      <c r="QSD120" s="149"/>
      <c r="QSE120" s="149"/>
      <c r="QSF120" s="149"/>
      <c r="QSG120" s="149"/>
      <c r="QSH120" s="149"/>
      <c r="QSI120" s="149"/>
      <c r="QSJ120" s="149"/>
      <c r="QSK120" s="149"/>
      <c r="QSL120" s="149"/>
      <c r="QSM120" s="149"/>
      <c r="QSN120" s="149"/>
      <c r="QSO120" s="149"/>
      <c r="QSP120" s="149"/>
      <c r="QSQ120" s="149"/>
      <c r="QSR120" s="149"/>
      <c r="QSS120" s="149"/>
      <c r="QST120" s="149"/>
      <c r="QSU120" s="149"/>
      <c r="QSV120" s="149"/>
      <c r="QSW120" s="149"/>
      <c r="QSX120" s="149"/>
      <c r="QSY120" s="149"/>
      <c r="QSZ120" s="149"/>
      <c r="QTA120" s="149"/>
      <c r="QTB120" s="149"/>
      <c r="QTC120" s="149"/>
      <c r="QTD120" s="149"/>
      <c r="QTE120" s="149"/>
      <c r="QTF120" s="149"/>
      <c r="QTG120" s="149"/>
      <c r="QTH120" s="149"/>
      <c r="QTI120" s="149"/>
      <c r="QTJ120" s="149"/>
      <c r="QTK120" s="149"/>
      <c r="QTL120" s="149"/>
      <c r="QTM120" s="149"/>
      <c r="QTN120" s="149"/>
      <c r="QTO120" s="149"/>
      <c r="QTP120" s="149"/>
      <c r="QTQ120" s="149"/>
      <c r="QTR120" s="149"/>
      <c r="QTS120" s="149"/>
      <c r="QTT120" s="149"/>
      <c r="QTU120" s="149"/>
      <c r="QTV120" s="149"/>
      <c r="QTW120" s="149"/>
      <c r="QTX120" s="149"/>
      <c r="QTY120" s="149"/>
      <c r="QTZ120" s="149"/>
      <c r="QUA120" s="149"/>
      <c r="QUB120" s="149"/>
      <c r="QUC120" s="149"/>
      <c r="QUD120" s="149"/>
      <c r="QUE120" s="149"/>
      <c r="QUF120" s="149"/>
      <c r="QUG120" s="149"/>
      <c r="QUH120" s="149"/>
      <c r="QUI120" s="149"/>
      <c r="QUJ120" s="149"/>
      <c r="QUK120" s="149"/>
      <c r="QUL120" s="149"/>
      <c r="QUM120" s="149"/>
      <c r="QUN120" s="149"/>
      <c r="QUO120" s="149"/>
      <c r="QUP120" s="149"/>
      <c r="QUQ120" s="149"/>
      <c r="QUR120" s="149"/>
      <c r="QUS120" s="149"/>
      <c r="QUT120" s="149"/>
      <c r="QUU120" s="149"/>
      <c r="QUV120" s="149"/>
      <c r="QUW120" s="149"/>
      <c r="QUX120" s="149"/>
      <c r="QUY120" s="149"/>
      <c r="QUZ120" s="149"/>
      <c r="QVA120" s="149"/>
      <c r="QVB120" s="149"/>
      <c r="QVC120" s="149"/>
      <c r="QVD120" s="149"/>
      <c r="QVE120" s="149"/>
      <c r="QVF120" s="149"/>
      <c r="QVG120" s="149"/>
      <c r="QVH120" s="149"/>
      <c r="QVI120" s="149"/>
      <c r="QVJ120" s="149"/>
      <c r="QVK120" s="149"/>
      <c r="QVL120" s="149"/>
      <c r="QVM120" s="149"/>
      <c r="QVN120" s="149"/>
      <c r="QVO120" s="149"/>
      <c r="QVP120" s="149"/>
      <c r="QVQ120" s="149"/>
      <c r="QVR120" s="149"/>
      <c r="QVS120" s="149"/>
      <c r="QVT120" s="149"/>
      <c r="QVU120" s="149"/>
      <c r="QVV120" s="149"/>
      <c r="QVW120" s="149"/>
      <c r="QVX120" s="149"/>
      <c r="QVY120" s="149"/>
      <c r="QVZ120" s="149"/>
      <c r="QWA120" s="149"/>
      <c r="QWB120" s="149"/>
      <c r="QWC120" s="149"/>
      <c r="QWD120" s="149"/>
      <c r="QWE120" s="149"/>
      <c r="QWF120" s="149"/>
      <c r="QWG120" s="149"/>
      <c r="QWH120" s="149"/>
      <c r="QWI120" s="149"/>
      <c r="QWJ120" s="149"/>
      <c r="QWK120" s="149"/>
      <c r="QWL120" s="149"/>
      <c r="QWM120" s="149"/>
      <c r="QWN120" s="149"/>
      <c r="QWO120" s="149"/>
      <c r="QWP120" s="149"/>
      <c r="QWQ120" s="149"/>
      <c r="QWR120" s="149"/>
      <c r="QWS120" s="149"/>
      <c r="QWT120" s="149"/>
      <c r="QWU120" s="149"/>
      <c r="QWV120" s="149"/>
      <c r="QWW120" s="149"/>
      <c r="QWX120" s="149"/>
      <c r="QWY120" s="149"/>
      <c r="QWZ120" s="149"/>
      <c r="QXA120" s="149"/>
      <c r="QXB120" s="149"/>
      <c r="QXC120" s="149"/>
      <c r="QXD120" s="149"/>
      <c r="QXE120" s="149"/>
      <c r="QXF120" s="149"/>
      <c r="QXG120" s="149"/>
      <c r="QXH120" s="149"/>
      <c r="QXI120" s="149"/>
      <c r="QXJ120" s="149"/>
      <c r="QXK120" s="149"/>
      <c r="QXL120" s="149"/>
      <c r="QXM120" s="149"/>
      <c r="QXN120" s="149"/>
      <c r="QXO120" s="149"/>
      <c r="QXP120" s="149"/>
      <c r="QXQ120" s="149"/>
      <c r="QXR120" s="149"/>
      <c r="QXS120" s="149"/>
      <c r="QXT120" s="149"/>
      <c r="QXU120" s="149"/>
      <c r="QXV120" s="149"/>
      <c r="QXW120" s="149"/>
      <c r="QXX120" s="149"/>
      <c r="QXY120" s="149"/>
      <c r="QXZ120" s="149"/>
      <c r="QYA120" s="149"/>
      <c r="QYB120" s="149"/>
      <c r="QYC120" s="149"/>
      <c r="QYD120" s="149"/>
      <c r="QYE120" s="149"/>
      <c r="QYF120" s="149"/>
      <c r="QYG120" s="149"/>
      <c r="QYH120" s="149"/>
      <c r="QYI120" s="149"/>
      <c r="QYJ120" s="149"/>
      <c r="QYK120" s="149"/>
      <c r="QYL120" s="149"/>
      <c r="QYM120" s="149"/>
      <c r="QYN120" s="149"/>
      <c r="QYO120" s="149"/>
      <c r="QYP120" s="149"/>
      <c r="QYQ120" s="149"/>
      <c r="QYR120" s="149"/>
      <c r="QYS120" s="149"/>
      <c r="QYT120" s="149"/>
      <c r="QYU120" s="149"/>
      <c r="QYV120" s="149"/>
      <c r="QYW120" s="149"/>
      <c r="QYX120" s="149"/>
      <c r="QYY120" s="149"/>
      <c r="QYZ120" s="149"/>
      <c r="QZA120" s="149"/>
      <c r="QZB120" s="149"/>
      <c r="QZC120" s="149"/>
      <c r="QZD120" s="149"/>
      <c r="QZE120" s="149"/>
      <c r="QZF120" s="149"/>
      <c r="QZG120" s="149"/>
      <c r="QZH120" s="149"/>
      <c r="QZI120" s="149"/>
      <c r="QZJ120" s="149"/>
      <c r="QZK120" s="149"/>
      <c r="QZL120" s="149"/>
      <c r="QZM120" s="149"/>
      <c r="QZN120" s="149"/>
      <c r="QZO120" s="149"/>
      <c r="QZP120" s="149"/>
      <c r="QZQ120" s="149"/>
      <c r="QZR120" s="149"/>
      <c r="QZS120" s="149"/>
      <c r="QZT120" s="149"/>
      <c r="QZU120" s="149"/>
      <c r="QZV120" s="149"/>
      <c r="QZW120" s="149"/>
      <c r="QZX120" s="149"/>
      <c r="QZY120" s="149"/>
      <c r="QZZ120" s="149"/>
      <c r="RAA120" s="149"/>
      <c r="RAB120" s="149"/>
      <c r="RAC120" s="149"/>
      <c r="RAD120" s="149"/>
      <c r="RAE120" s="149"/>
      <c r="RAF120" s="149"/>
      <c r="RAG120" s="149"/>
      <c r="RAH120" s="149"/>
      <c r="RAI120" s="149"/>
      <c r="RAJ120" s="149"/>
      <c r="RAK120" s="149"/>
      <c r="RAL120" s="149"/>
      <c r="RAM120" s="149"/>
      <c r="RAN120" s="149"/>
      <c r="RAO120" s="149"/>
      <c r="RAP120" s="149"/>
      <c r="RAQ120" s="149"/>
      <c r="RAR120" s="149"/>
      <c r="RAS120" s="149"/>
      <c r="RAT120" s="149"/>
      <c r="RAU120" s="149"/>
      <c r="RAV120" s="149"/>
      <c r="RAW120" s="149"/>
      <c r="RAX120" s="149"/>
      <c r="RAY120" s="149"/>
      <c r="RAZ120" s="149"/>
      <c r="RBA120" s="149"/>
      <c r="RBB120" s="149"/>
      <c r="RBC120" s="149"/>
      <c r="RBD120" s="149"/>
      <c r="RBE120" s="149"/>
      <c r="RBF120" s="149"/>
      <c r="RBG120" s="149"/>
      <c r="RBH120" s="149"/>
      <c r="RBI120" s="149"/>
      <c r="RBJ120" s="149"/>
      <c r="RBK120" s="149"/>
      <c r="RBL120" s="149"/>
      <c r="RBM120" s="149"/>
      <c r="RBN120" s="149"/>
      <c r="RBO120" s="149"/>
      <c r="RBP120" s="149"/>
      <c r="RBQ120" s="149"/>
      <c r="RBR120" s="149"/>
      <c r="RBS120" s="149"/>
      <c r="RBT120" s="149"/>
      <c r="RBU120" s="149"/>
      <c r="RBV120" s="149"/>
      <c r="RBW120" s="149"/>
      <c r="RBX120" s="149"/>
      <c r="RBY120" s="149"/>
      <c r="RBZ120" s="149"/>
      <c r="RCA120" s="149"/>
      <c r="RCB120" s="149"/>
      <c r="RCC120" s="149"/>
      <c r="RCD120" s="149"/>
      <c r="RCE120" s="149"/>
      <c r="RCF120" s="149"/>
      <c r="RCG120" s="149"/>
      <c r="RCH120" s="149"/>
      <c r="RCI120" s="149"/>
      <c r="RCJ120" s="149"/>
      <c r="RCK120" s="149"/>
      <c r="RCL120" s="149"/>
      <c r="RCM120" s="149"/>
      <c r="RCN120" s="149"/>
      <c r="RCO120" s="149"/>
      <c r="RCP120" s="149"/>
      <c r="RCQ120" s="149"/>
      <c r="RCR120" s="149"/>
      <c r="RCS120" s="149"/>
      <c r="RCT120" s="149"/>
      <c r="RCU120" s="149"/>
      <c r="RCV120" s="149"/>
      <c r="RCW120" s="149"/>
      <c r="RCX120" s="149"/>
      <c r="RCY120" s="149"/>
      <c r="RCZ120" s="149"/>
      <c r="RDA120" s="149"/>
      <c r="RDB120" s="149"/>
      <c r="RDC120" s="149"/>
      <c r="RDD120" s="149"/>
      <c r="RDE120" s="149"/>
      <c r="RDF120" s="149"/>
      <c r="RDG120" s="149"/>
      <c r="RDH120" s="149"/>
      <c r="RDI120" s="149"/>
      <c r="RDJ120" s="149"/>
      <c r="RDK120" s="149"/>
      <c r="RDL120" s="149"/>
      <c r="RDM120" s="149"/>
      <c r="RDN120" s="149"/>
      <c r="RDO120" s="149"/>
      <c r="RDP120" s="149"/>
      <c r="RDQ120" s="149"/>
      <c r="RDR120" s="149"/>
      <c r="RDS120" s="149"/>
      <c r="RDT120" s="149"/>
      <c r="RDU120" s="149"/>
      <c r="RDV120" s="149"/>
      <c r="RDW120" s="149"/>
      <c r="RDX120" s="149"/>
      <c r="RDY120" s="149"/>
      <c r="RDZ120" s="149"/>
      <c r="REA120" s="149"/>
      <c r="REB120" s="149"/>
      <c r="REC120" s="149"/>
      <c r="RED120" s="149"/>
      <c r="REE120" s="149"/>
      <c r="REF120" s="149"/>
      <c r="REG120" s="149"/>
      <c r="REH120" s="149"/>
      <c r="REI120" s="149"/>
      <c r="REJ120" s="149"/>
      <c r="REK120" s="149"/>
      <c r="REL120" s="149"/>
      <c r="REM120" s="149"/>
      <c r="REN120" s="149"/>
      <c r="REO120" s="149"/>
      <c r="REP120" s="149"/>
      <c r="REQ120" s="149"/>
      <c r="RER120" s="149"/>
      <c r="RES120" s="149"/>
      <c r="RET120" s="149"/>
      <c r="REU120" s="149"/>
      <c r="REV120" s="149"/>
      <c r="REW120" s="149"/>
      <c r="REX120" s="149"/>
      <c r="REY120" s="149"/>
      <c r="REZ120" s="149"/>
      <c r="RFA120" s="149"/>
      <c r="RFB120" s="149"/>
      <c r="RFC120" s="149"/>
      <c r="RFD120" s="149"/>
      <c r="RFE120" s="149"/>
      <c r="RFF120" s="149"/>
      <c r="RFG120" s="149"/>
      <c r="RFH120" s="149"/>
      <c r="RFI120" s="149"/>
      <c r="RFJ120" s="149"/>
      <c r="RFK120" s="149"/>
      <c r="RFL120" s="149"/>
      <c r="RFM120" s="149"/>
      <c r="RFN120" s="149"/>
      <c r="RFO120" s="149"/>
      <c r="RFP120" s="149"/>
      <c r="RFQ120" s="149"/>
      <c r="RFR120" s="149"/>
      <c r="RFS120" s="149"/>
      <c r="RFT120" s="149"/>
      <c r="RFU120" s="149"/>
      <c r="RFV120" s="149"/>
      <c r="RFW120" s="149"/>
      <c r="RFX120" s="149"/>
      <c r="RFY120" s="149"/>
      <c r="RFZ120" s="149"/>
      <c r="RGA120" s="149"/>
      <c r="RGB120" s="149"/>
      <c r="RGC120" s="149"/>
      <c r="RGD120" s="149"/>
      <c r="RGE120" s="149"/>
      <c r="RGF120" s="149"/>
      <c r="RGG120" s="149"/>
      <c r="RGH120" s="149"/>
      <c r="RGI120" s="149"/>
      <c r="RGJ120" s="149"/>
      <c r="RGK120" s="149"/>
      <c r="RGL120" s="149"/>
      <c r="RGM120" s="149"/>
      <c r="RGN120" s="149"/>
      <c r="RGO120" s="149"/>
      <c r="RGP120" s="149"/>
      <c r="RGQ120" s="149"/>
      <c r="RGR120" s="149"/>
      <c r="RGS120" s="149"/>
      <c r="RGT120" s="149"/>
      <c r="RGU120" s="149"/>
      <c r="RGV120" s="149"/>
      <c r="RGW120" s="149"/>
      <c r="RGX120" s="149"/>
      <c r="RGY120" s="149"/>
      <c r="RGZ120" s="149"/>
      <c r="RHA120" s="149"/>
      <c r="RHB120" s="149"/>
      <c r="RHC120" s="149"/>
      <c r="RHD120" s="149"/>
      <c r="RHE120" s="149"/>
      <c r="RHF120" s="149"/>
      <c r="RHG120" s="149"/>
      <c r="RHH120" s="149"/>
      <c r="RHI120" s="149"/>
      <c r="RHJ120" s="149"/>
      <c r="RHK120" s="149"/>
      <c r="RHL120" s="149"/>
      <c r="RHM120" s="149"/>
      <c r="RHN120" s="149"/>
      <c r="RHO120" s="149"/>
      <c r="RHP120" s="149"/>
      <c r="RHQ120" s="149"/>
      <c r="RHR120" s="149"/>
      <c r="RHS120" s="149"/>
      <c r="RHT120" s="149"/>
      <c r="RHU120" s="149"/>
      <c r="RHV120" s="149"/>
      <c r="RHW120" s="149"/>
      <c r="RHX120" s="149"/>
      <c r="RHY120" s="149"/>
      <c r="RHZ120" s="149"/>
      <c r="RIA120" s="149"/>
      <c r="RIB120" s="149"/>
      <c r="RIC120" s="149"/>
      <c r="RID120" s="149"/>
      <c r="RIE120" s="149"/>
      <c r="RIF120" s="149"/>
      <c r="RIG120" s="149"/>
      <c r="RIH120" s="149"/>
      <c r="RII120" s="149"/>
      <c r="RIJ120" s="149"/>
      <c r="RIK120" s="149"/>
      <c r="RIL120" s="149"/>
      <c r="RIM120" s="149"/>
      <c r="RIN120" s="149"/>
      <c r="RIO120" s="149"/>
      <c r="RIP120" s="149"/>
      <c r="RIQ120" s="149"/>
      <c r="RIR120" s="149"/>
      <c r="RIS120" s="149"/>
      <c r="RIT120" s="149"/>
      <c r="RIU120" s="149"/>
      <c r="RIV120" s="149"/>
      <c r="RIW120" s="149"/>
      <c r="RIX120" s="149"/>
      <c r="RIY120" s="149"/>
      <c r="RIZ120" s="149"/>
      <c r="RJA120" s="149"/>
      <c r="RJB120" s="149"/>
      <c r="RJC120" s="149"/>
      <c r="RJD120" s="149"/>
      <c r="RJE120" s="149"/>
      <c r="RJF120" s="149"/>
      <c r="RJG120" s="149"/>
      <c r="RJH120" s="149"/>
      <c r="RJI120" s="149"/>
      <c r="RJJ120" s="149"/>
      <c r="RJK120" s="149"/>
      <c r="RJL120" s="149"/>
      <c r="RJM120" s="149"/>
      <c r="RJN120" s="149"/>
      <c r="RJO120" s="149"/>
      <c r="RJP120" s="149"/>
      <c r="RJQ120" s="149"/>
      <c r="RJR120" s="149"/>
      <c r="RJS120" s="149"/>
      <c r="RJT120" s="149"/>
      <c r="RJU120" s="149"/>
      <c r="RJV120" s="149"/>
      <c r="RJW120" s="149"/>
      <c r="RJX120" s="149"/>
      <c r="RJY120" s="149"/>
      <c r="RJZ120" s="149"/>
      <c r="RKA120" s="149"/>
      <c r="RKB120" s="149"/>
      <c r="RKC120" s="149"/>
      <c r="RKD120" s="149"/>
      <c r="RKE120" s="149"/>
      <c r="RKF120" s="149"/>
      <c r="RKG120" s="149"/>
      <c r="RKH120" s="149"/>
      <c r="RKI120" s="149"/>
      <c r="RKJ120" s="149"/>
      <c r="RKK120" s="149"/>
      <c r="RKL120" s="149"/>
      <c r="RKM120" s="149"/>
      <c r="RKN120" s="149"/>
      <c r="RKO120" s="149"/>
      <c r="RKP120" s="149"/>
      <c r="RKQ120" s="149"/>
      <c r="RKR120" s="149"/>
      <c r="RKS120" s="149"/>
      <c r="RKT120" s="149"/>
      <c r="RKU120" s="149"/>
      <c r="RKV120" s="149"/>
      <c r="RKW120" s="149"/>
      <c r="RKX120" s="149"/>
      <c r="RKY120" s="149"/>
      <c r="RKZ120" s="149"/>
      <c r="RLA120" s="149"/>
      <c r="RLB120" s="149"/>
      <c r="RLC120" s="149"/>
      <c r="RLD120" s="149"/>
      <c r="RLE120" s="149"/>
      <c r="RLF120" s="149"/>
      <c r="RLG120" s="149"/>
      <c r="RLH120" s="149"/>
      <c r="RLI120" s="149"/>
      <c r="RLJ120" s="149"/>
      <c r="RLK120" s="149"/>
      <c r="RLL120" s="149"/>
      <c r="RLM120" s="149"/>
      <c r="RLN120" s="149"/>
      <c r="RLO120" s="149"/>
      <c r="RLP120" s="149"/>
      <c r="RLQ120" s="149"/>
      <c r="RLR120" s="149"/>
      <c r="RLS120" s="149"/>
      <c r="RLT120" s="149"/>
      <c r="RLU120" s="149"/>
      <c r="RLV120" s="149"/>
      <c r="RLW120" s="149"/>
      <c r="RLX120" s="149"/>
      <c r="RLY120" s="149"/>
      <c r="RLZ120" s="149"/>
      <c r="RMA120" s="149"/>
      <c r="RMB120" s="149"/>
      <c r="RMC120" s="149"/>
      <c r="RMD120" s="149"/>
      <c r="RME120" s="149"/>
      <c r="RMF120" s="149"/>
      <c r="RMG120" s="149"/>
      <c r="RMH120" s="149"/>
      <c r="RMI120" s="149"/>
      <c r="RMJ120" s="149"/>
      <c r="RMK120" s="149"/>
      <c r="RML120" s="149"/>
      <c r="RMM120" s="149"/>
      <c r="RMN120" s="149"/>
      <c r="RMO120" s="149"/>
      <c r="RMP120" s="149"/>
      <c r="RMQ120" s="149"/>
      <c r="RMR120" s="149"/>
      <c r="RMS120" s="149"/>
      <c r="RMT120" s="149"/>
      <c r="RMU120" s="149"/>
      <c r="RMV120" s="149"/>
      <c r="RMW120" s="149"/>
      <c r="RMX120" s="149"/>
      <c r="RMY120" s="149"/>
      <c r="RMZ120" s="149"/>
      <c r="RNA120" s="149"/>
      <c r="RNB120" s="149"/>
      <c r="RNC120" s="149"/>
      <c r="RND120" s="149"/>
      <c r="RNE120" s="149"/>
      <c r="RNF120" s="149"/>
      <c r="RNG120" s="149"/>
      <c r="RNH120" s="149"/>
      <c r="RNI120" s="149"/>
      <c r="RNJ120" s="149"/>
      <c r="RNK120" s="149"/>
      <c r="RNL120" s="149"/>
      <c r="RNM120" s="149"/>
      <c r="RNN120" s="149"/>
      <c r="RNO120" s="149"/>
      <c r="RNP120" s="149"/>
      <c r="RNQ120" s="149"/>
      <c r="RNR120" s="149"/>
      <c r="RNS120" s="149"/>
      <c r="RNT120" s="149"/>
      <c r="RNU120" s="149"/>
      <c r="RNV120" s="149"/>
      <c r="RNW120" s="149"/>
      <c r="RNX120" s="149"/>
      <c r="RNY120" s="149"/>
      <c r="RNZ120" s="149"/>
      <c r="ROA120" s="149"/>
      <c r="ROB120" s="149"/>
      <c r="ROC120" s="149"/>
      <c r="ROD120" s="149"/>
      <c r="ROE120" s="149"/>
      <c r="ROF120" s="149"/>
      <c r="ROG120" s="149"/>
      <c r="ROH120" s="149"/>
      <c r="ROI120" s="149"/>
      <c r="ROJ120" s="149"/>
      <c r="ROK120" s="149"/>
      <c r="ROL120" s="149"/>
      <c r="ROM120" s="149"/>
      <c r="RON120" s="149"/>
      <c r="ROO120" s="149"/>
      <c r="ROP120" s="149"/>
      <c r="ROQ120" s="149"/>
      <c r="ROR120" s="149"/>
      <c r="ROS120" s="149"/>
      <c r="ROT120" s="149"/>
      <c r="ROU120" s="149"/>
      <c r="ROV120" s="149"/>
      <c r="ROW120" s="149"/>
      <c r="ROX120" s="149"/>
      <c r="ROY120" s="149"/>
      <c r="ROZ120" s="149"/>
      <c r="RPA120" s="149"/>
      <c r="RPB120" s="149"/>
      <c r="RPC120" s="149"/>
      <c r="RPD120" s="149"/>
      <c r="RPE120" s="149"/>
      <c r="RPF120" s="149"/>
      <c r="RPG120" s="149"/>
      <c r="RPH120" s="149"/>
      <c r="RPI120" s="149"/>
      <c r="RPJ120" s="149"/>
      <c r="RPK120" s="149"/>
      <c r="RPL120" s="149"/>
      <c r="RPM120" s="149"/>
      <c r="RPN120" s="149"/>
      <c r="RPO120" s="149"/>
      <c r="RPP120" s="149"/>
      <c r="RPQ120" s="149"/>
      <c r="RPR120" s="149"/>
      <c r="RPS120" s="149"/>
      <c r="RPT120" s="149"/>
      <c r="RPU120" s="149"/>
      <c r="RPV120" s="149"/>
      <c r="RPW120" s="149"/>
      <c r="RPX120" s="149"/>
      <c r="RPY120" s="149"/>
      <c r="RPZ120" s="149"/>
      <c r="RQA120" s="149"/>
      <c r="RQB120" s="149"/>
      <c r="RQC120" s="149"/>
      <c r="RQD120" s="149"/>
      <c r="RQE120" s="149"/>
      <c r="RQF120" s="149"/>
      <c r="RQG120" s="149"/>
      <c r="RQH120" s="149"/>
      <c r="RQI120" s="149"/>
      <c r="RQJ120" s="149"/>
      <c r="RQK120" s="149"/>
      <c r="RQL120" s="149"/>
      <c r="RQM120" s="149"/>
      <c r="RQN120" s="149"/>
      <c r="RQO120" s="149"/>
      <c r="RQP120" s="149"/>
      <c r="RQQ120" s="149"/>
      <c r="RQR120" s="149"/>
      <c r="RQS120" s="149"/>
      <c r="RQT120" s="149"/>
      <c r="RQU120" s="149"/>
      <c r="RQV120" s="149"/>
      <c r="RQW120" s="149"/>
      <c r="RQX120" s="149"/>
      <c r="RQY120" s="149"/>
      <c r="RQZ120" s="149"/>
      <c r="RRA120" s="149"/>
      <c r="RRB120" s="149"/>
      <c r="RRC120" s="149"/>
      <c r="RRD120" s="149"/>
      <c r="RRE120" s="149"/>
      <c r="RRF120" s="149"/>
      <c r="RRG120" s="149"/>
      <c r="RRH120" s="149"/>
      <c r="RRI120" s="149"/>
      <c r="RRJ120" s="149"/>
      <c r="RRK120" s="149"/>
      <c r="RRL120" s="149"/>
      <c r="RRM120" s="149"/>
      <c r="RRN120" s="149"/>
      <c r="RRO120" s="149"/>
      <c r="RRP120" s="149"/>
      <c r="RRQ120" s="149"/>
      <c r="RRR120" s="149"/>
      <c r="RRS120" s="149"/>
      <c r="RRT120" s="149"/>
      <c r="RRU120" s="149"/>
      <c r="RRV120" s="149"/>
      <c r="RRW120" s="149"/>
      <c r="RRX120" s="149"/>
      <c r="RRY120" s="149"/>
      <c r="RRZ120" s="149"/>
      <c r="RSA120" s="149"/>
      <c r="RSB120" s="149"/>
      <c r="RSC120" s="149"/>
      <c r="RSD120" s="149"/>
      <c r="RSE120" s="149"/>
      <c r="RSF120" s="149"/>
      <c r="RSG120" s="149"/>
      <c r="RSH120" s="149"/>
      <c r="RSI120" s="149"/>
      <c r="RSJ120" s="149"/>
      <c r="RSK120" s="149"/>
      <c r="RSL120" s="149"/>
      <c r="RSM120" s="149"/>
      <c r="RSN120" s="149"/>
      <c r="RSO120" s="149"/>
      <c r="RSP120" s="149"/>
      <c r="RSQ120" s="149"/>
      <c r="RSR120" s="149"/>
      <c r="RSS120" s="149"/>
      <c r="RST120" s="149"/>
      <c r="RSU120" s="149"/>
      <c r="RSV120" s="149"/>
      <c r="RSW120" s="149"/>
      <c r="RSX120" s="149"/>
      <c r="RSY120" s="149"/>
      <c r="RSZ120" s="149"/>
      <c r="RTA120" s="149"/>
      <c r="RTB120" s="149"/>
      <c r="RTC120" s="149"/>
      <c r="RTD120" s="149"/>
      <c r="RTE120" s="149"/>
      <c r="RTF120" s="149"/>
      <c r="RTG120" s="149"/>
      <c r="RTH120" s="149"/>
      <c r="RTI120" s="149"/>
      <c r="RTJ120" s="149"/>
      <c r="RTK120" s="149"/>
      <c r="RTL120" s="149"/>
      <c r="RTM120" s="149"/>
      <c r="RTN120" s="149"/>
      <c r="RTO120" s="149"/>
      <c r="RTP120" s="149"/>
      <c r="RTQ120" s="149"/>
      <c r="RTR120" s="149"/>
      <c r="RTS120" s="149"/>
      <c r="RTT120" s="149"/>
      <c r="RTU120" s="149"/>
      <c r="RTV120" s="149"/>
      <c r="RTW120" s="149"/>
      <c r="RTX120" s="149"/>
      <c r="RTY120" s="149"/>
      <c r="RTZ120" s="149"/>
      <c r="RUA120" s="149"/>
      <c r="RUB120" s="149"/>
      <c r="RUC120" s="149"/>
      <c r="RUD120" s="149"/>
      <c r="RUE120" s="149"/>
      <c r="RUF120" s="149"/>
      <c r="RUG120" s="149"/>
      <c r="RUH120" s="149"/>
      <c r="RUI120" s="149"/>
      <c r="RUJ120" s="149"/>
      <c r="RUK120" s="149"/>
      <c r="RUL120" s="149"/>
      <c r="RUM120" s="149"/>
      <c r="RUN120" s="149"/>
      <c r="RUO120" s="149"/>
      <c r="RUP120" s="149"/>
      <c r="RUQ120" s="149"/>
      <c r="RUR120" s="149"/>
      <c r="RUS120" s="149"/>
      <c r="RUT120" s="149"/>
      <c r="RUU120" s="149"/>
      <c r="RUV120" s="149"/>
      <c r="RUW120" s="149"/>
      <c r="RUX120" s="149"/>
      <c r="RUY120" s="149"/>
      <c r="RUZ120" s="149"/>
      <c r="RVA120" s="149"/>
      <c r="RVB120" s="149"/>
      <c r="RVC120" s="149"/>
      <c r="RVD120" s="149"/>
      <c r="RVE120" s="149"/>
      <c r="RVF120" s="149"/>
      <c r="RVG120" s="149"/>
      <c r="RVH120" s="149"/>
      <c r="RVI120" s="149"/>
      <c r="RVJ120" s="149"/>
      <c r="RVK120" s="149"/>
      <c r="RVL120" s="149"/>
      <c r="RVM120" s="149"/>
      <c r="RVN120" s="149"/>
      <c r="RVO120" s="149"/>
      <c r="RVP120" s="149"/>
      <c r="RVQ120" s="149"/>
      <c r="RVR120" s="149"/>
      <c r="RVS120" s="149"/>
      <c r="RVT120" s="149"/>
      <c r="RVU120" s="149"/>
      <c r="RVV120" s="149"/>
      <c r="RVW120" s="149"/>
      <c r="RVX120" s="149"/>
      <c r="RVY120" s="149"/>
      <c r="RVZ120" s="149"/>
      <c r="RWA120" s="149"/>
      <c r="RWB120" s="149"/>
      <c r="RWC120" s="149"/>
      <c r="RWD120" s="149"/>
      <c r="RWE120" s="149"/>
      <c r="RWF120" s="149"/>
      <c r="RWG120" s="149"/>
      <c r="RWH120" s="149"/>
      <c r="RWI120" s="149"/>
      <c r="RWJ120" s="149"/>
      <c r="RWK120" s="149"/>
      <c r="RWL120" s="149"/>
      <c r="RWM120" s="149"/>
      <c r="RWN120" s="149"/>
      <c r="RWO120" s="149"/>
      <c r="RWP120" s="149"/>
      <c r="RWQ120" s="149"/>
      <c r="RWR120" s="149"/>
      <c r="RWS120" s="149"/>
      <c r="RWT120" s="149"/>
      <c r="RWU120" s="149"/>
      <c r="RWV120" s="149"/>
      <c r="RWW120" s="149"/>
      <c r="RWX120" s="149"/>
      <c r="RWY120" s="149"/>
      <c r="RWZ120" s="149"/>
      <c r="RXA120" s="149"/>
      <c r="RXB120" s="149"/>
      <c r="RXC120" s="149"/>
      <c r="RXD120" s="149"/>
      <c r="RXE120" s="149"/>
      <c r="RXF120" s="149"/>
      <c r="RXG120" s="149"/>
      <c r="RXH120" s="149"/>
      <c r="RXI120" s="149"/>
      <c r="RXJ120" s="149"/>
      <c r="RXK120" s="149"/>
      <c r="RXL120" s="149"/>
      <c r="RXM120" s="149"/>
      <c r="RXN120" s="149"/>
      <c r="RXO120" s="149"/>
      <c r="RXP120" s="149"/>
      <c r="RXQ120" s="149"/>
      <c r="RXR120" s="149"/>
      <c r="RXS120" s="149"/>
      <c r="RXT120" s="149"/>
      <c r="RXU120" s="149"/>
      <c r="RXV120" s="149"/>
      <c r="RXW120" s="149"/>
      <c r="RXX120" s="149"/>
      <c r="RXY120" s="149"/>
      <c r="RXZ120" s="149"/>
      <c r="RYA120" s="149"/>
      <c r="RYB120" s="149"/>
      <c r="RYC120" s="149"/>
      <c r="RYD120" s="149"/>
      <c r="RYE120" s="149"/>
      <c r="RYF120" s="149"/>
      <c r="RYG120" s="149"/>
      <c r="RYH120" s="149"/>
      <c r="RYI120" s="149"/>
      <c r="RYJ120" s="149"/>
      <c r="RYK120" s="149"/>
      <c r="RYL120" s="149"/>
      <c r="RYM120" s="149"/>
      <c r="RYN120" s="149"/>
      <c r="RYO120" s="149"/>
      <c r="RYP120" s="149"/>
      <c r="RYQ120" s="149"/>
      <c r="RYR120" s="149"/>
      <c r="RYS120" s="149"/>
      <c r="RYT120" s="149"/>
      <c r="RYU120" s="149"/>
      <c r="RYV120" s="149"/>
      <c r="RYW120" s="149"/>
      <c r="RYX120" s="149"/>
      <c r="RYY120" s="149"/>
      <c r="RYZ120" s="149"/>
      <c r="RZA120" s="149"/>
      <c r="RZB120" s="149"/>
      <c r="RZC120" s="149"/>
      <c r="RZD120" s="149"/>
      <c r="RZE120" s="149"/>
      <c r="RZF120" s="149"/>
      <c r="RZG120" s="149"/>
      <c r="RZH120" s="149"/>
      <c r="RZI120" s="149"/>
      <c r="RZJ120" s="149"/>
      <c r="RZK120" s="149"/>
      <c r="RZL120" s="149"/>
      <c r="RZM120" s="149"/>
      <c r="RZN120" s="149"/>
      <c r="RZO120" s="149"/>
      <c r="RZP120" s="149"/>
      <c r="RZQ120" s="149"/>
      <c r="RZR120" s="149"/>
      <c r="RZS120" s="149"/>
      <c r="RZT120" s="149"/>
      <c r="RZU120" s="149"/>
      <c r="RZV120" s="149"/>
      <c r="RZW120" s="149"/>
      <c r="RZX120" s="149"/>
      <c r="RZY120" s="149"/>
      <c r="RZZ120" s="149"/>
      <c r="SAA120" s="149"/>
      <c r="SAB120" s="149"/>
      <c r="SAC120" s="149"/>
      <c r="SAD120" s="149"/>
      <c r="SAE120" s="149"/>
      <c r="SAF120" s="149"/>
      <c r="SAG120" s="149"/>
      <c r="SAH120" s="149"/>
      <c r="SAI120" s="149"/>
      <c r="SAJ120" s="149"/>
      <c r="SAK120" s="149"/>
      <c r="SAL120" s="149"/>
      <c r="SAM120" s="149"/>
      <c r="SAN120" s="149"/>
      <c r="SAO120" s="149"/>
      <c r="SAP120" s="149"/>
      <c r="SAQ120" s="149"/>
      <c r="SAR120" s="149"/>
      <c r="SAS120" s="149"/>
      <c r="SAT120" s="149"/>
      <c r="SAU120" s="149"/>
      <c r="SAV120" s="149"/>
      <c r="SAW120" s="149"/>
      <c r="SAX120" s="149"/>
      <c r="SAY120" s="149"/>
      <c r="SAZ120" s="149"/>
      <c r="SBA120" s="149"/>
      <c r="SBB120" s="149"/>
      <c r="SBC120" s="149"/>
      <c r="SBD120" s="149"/>
      <c r="SBE120" s="149"/>
      <c r="SBF120" s="149"/>
      <c r="SBG120" s="149"/>
      <c r="SBH120" s="149"/>
      <c r="SBI120" s="149"/>
      <c r="SBJ120" s="149"/>
      <c r="SBK120" s="149"/>
      <c r="SBL120" s="149"/>
      <c r="SBM120" s="149"/>
      <c r="SBN120" s="149"/>
      <c r="SBO120" s="149"/>
      <c r="SBP120" s="149"/>
      <c r="SBQ120" s="149"/>
      <c r="SBR120" s="149"/>
      <c r="SBS120" s="149"/>
      <c r="SBT120" s="149"/>
      <c r="SBU120" s="149"/>
      <c r="SBV120" s="149"/>
      <c r="SBW120" s="149"/>
      <c r="SBX120" s="149"/>
      <c r="SBY120" s="149"/>
      <c r="SBZ120" s="149"/>
      <c r="SCA120" s="149"/>
      <c r="SCB120" s="149"/>
      <c r="SCC120" s="149"/>
      <c r="SCD120" s="149"/>
      <c r="SCE120" s="149"/>
      <c r="SCF120" s="149"/>
      <c r="SCG120" s="149"/>
      <c r="SCH120" s="149"/>
      <c r="SCI120" s="149"/>
      <c r="SCJ120" s="149"/>
      <c r="SCK120" s="149"/>
      <c r="SCL120" s="149"/>
      <c r="SCM120" s="149"/>
      <c r="SCN120" s="149"/>
      <c r="SCO120" s="149"/>
      <c r="SCP120" s="149"/>
      <c r="SCQ120" s="149"/>
      <c r="SCR120" s="149"/>
      <c r="SCS120" s="149"/>
      <c r="SCT120" s="149"/>
      <c r="SCU120" s="149"/>
      <c r="SCV120" s="149"/>
      <c r="SCW120" s="149"/>
      <c r="SCX120" s="149"/>
      <c r="SCY120" s="149"/>
      <c r="SCZ120" s="149"/>
      <c r="SDA120" s="149"/>
      <c r="SDB120" s="149"/>
      <c r="SDC120" s="149"/>
      <c r="SDD120" s="149"/>
      <c r="SDE120" s="149"/>
      <c r="SDF120" s="149"/>
      <c r="SDG120" s="149"/>
      <c r="SDH120" s="149"/>
      <c r="SDI120" s="149"/>
      <c r="SDJ120" s="149"/>
      <c r="SDK120" s="149"/>
      <c r="SDL120" s="149"/>
      <c r="SDM120" s="149"/>
      <c r="SDN120" s="149"/>
      <c r="SDO120" s="149"/>
      <c r="SDP120" s="149"/>
      <c r="SDQ120" s="149"/>
      <c r="SDR120" s="149"/>
      <c r="SDS120" s="149"/>
      <c r="SDT120" s="149"/>
      <c r="SDU120" s="149"/>
      <c r="SDV120" s="149"/>
      <c r="SDW120" s="149"/>
      <c r="SDX120" s="149"/>
      <c r="SDY120" s="149"/>
      <c r="SDZ120" s="149"/>
      <c r="SEA120" s="149"/>
      <c r="SEB120" s="149"/>
      <c r="SEC120" s="149"/>
      <c r="SED120" s="149"/>
      <c r="SEE120" s="149"/>
      <c r="SEF120" s="149"/>
      <c r="SEG120" s="149"/>
      <c r="SEH120" s="149"/>
      <c r="SEI120" s="149"/>
      <c r="SEJ120" s="149"/>
      <c r="SEK120" s="149"/>
      <c r="SEL120" s="149"/>
      <c r="SEM120" s="149"/>
      <c r="SEN120" s="149"/>
      <c r="SEO120" s="149"/>
      <c r="SEP120" s="149"/>
      <c r="SEQ120" s="149"/>
      <c r="SER120" s="149"/>
      <c r="SES120" s="149"/>
      <c r="SET120" s="149"/>
      <c r="SEU120" s="149"/>
      <c r="SEV120" s="149"/>
      <c r="SEW120" s="149"/>
      <c r="SEX120" s="149"/>
      <c r="SEY120" s="149"/>
      <c r="SEZ120" s="149"/>
      <c r="SFA120" s="149"/>
      <c r="SFB120" s="149"/>
      <c r="SFC120" s="149"/>
      <c r="SFD120" s="149"/>
      <c r="SFE120" s="149"/>
      <c r="SFF120" s="149"/>
      <c r="SFG120" s="149"/>
      <c r="SFH120" s="149"/>
      <c r="SFI120" s="149"/>
      <c r="SFJ120" s="149"/>
      <c r="SFK120" s="149"/>
      <c r="SFL120" s="149"/>
      <c r="SFM120" s="149"/>
      <c r="SFN120" s="149"/>
      <c r="SFO120" s="149"/>
      <c r="SFP120" s="149"/>
      <c r="SFQ120" s="149"/>
      <c r="SFR120" s="149"/>
      <c r="SFS120" s="149"/>
      <c r="SFT120" s="149"/>
      <c r="SFU120" s="149"/>
      <c r="SFV120" s="149"/>
      <c r="SFW120" s="149"/>
      <c r="SFX120" s="149"/>
      <c r="SFY120" s="149"/>
      <c r="SFZ120" s="149"/>
      <c r="SGA120" s="149"/>
      <c r="SGB120" s="149"/>
      <c r="SGC120" s="149"/>
      <c r="SGD120" s="149"/>
      <c r="SGE120" s="149"/>
      <c r="SGF120" s="149"/>
      <c r="SGG120" s="149"/>
      <c r="SGH120" s="149"/>
      <c r="SGI120" s="149"/>
      <c r="SGJ120" s="149"/>
      <c r="SGK120" s="149"/>
      <c r="SGL120" s="149"/>
      <c r="SGM120" s="149"/>
      <c r="SGN120" s="149"/>
      <c r="SGO120" s="149"/>
      <c r="SGP120" s="149"/>
      <c r="SGQ120" s="149"/>
      <c r="SGR120" s="149"/>
      <c r="SGS120" s="149"/>
      <c r="SGT120" s="149"/>
      <c r="SGU120" s="149"/>
      <c r="SGV120" s="149"/>
      <c r="SGW120" s="149"/>
      <c r="SGX120" s="149"/>
      <c r="SGY120" s="149"/>
      <c r="SGZ120" s="149"/>
      <c r="SHA120" s="149"/>
      <c r="SHB120" s="149"/>
      <c r="SHC120" s="149"/>
      <c r="SHD120" s="149"/>
      <c r="SHE120" s="149"/>
      <c r="SHF120" s="149"/>
      <c r="SHG120" s="149"/>
      <c r="SHH120" s="149"/>
      <c r="SHI120" s="149"/>
      <c r="SHJ120" s="149"/>
      <c r="SHK120" s="149"/>
      <c r="SHL120" s="149"/>
      <c r="SHM120" s="149"/>
      <c r="SHN120" s="149"/>
      <c r="SHO120" s="149"/>
      <c r="SHP120" s="149"/>
      <c r="SHQ120" s="149"/>
      <c r="SHR120" s="149"/>
      <c r="SHS120" s="149"/>
      <c r="SHT120" s="149"/>
      <c r="SHU120" s="149"/>
      <c r="SHV120" s="149"/>
      <c r="SHW120" s="149"/>
      <c r="SHX120" s="149"/>
      <c r="SHY120" s="149"/>
      <c r="SHZ120" s="149"/>
      <c r="SIA120" s="149"/>
      <c r="SIB120" s="149"/>
      <c r="SIC120" s="149"/>
      <c r="SID120" s="149"/>
      <c r="SIE120" s="149"/>
      <c r="SIF120" s="149"/>
      <c r="SIG120" s="149"/>
      <c r="SIH120" s="149"/>
      <c r="SII120" s="149"/>
      <c r="SIJ120" s="149"/>
      <c r="SIK120" s="149"/>
      <c r="SIL120" s="149"/>
      <c r="SIM120" s="149"/>
      <c r="SIN120" s="149"/>
      <c r="SIO120" s="149"/>
      <c r="SIP120" s="149"/>
      <c r="SIQ120" s="149"/>
      <c r="SIR120" s="149"/>
      <c r="SIS120" s="149"/>
      <c r="SIT120" s="149"/>
      <c r="SIU120" s="149"/>
      <c r="SIV120" s="149"/>
      <c r="SIW120" s="149"/>
      <c r="SIX120" s="149"/>
      <c r="SIY120" s="149"/>
      <c r="SIZ120" s="149"/>
      <c r="SJA120" s="149"/>
      <c r="SJB120" s="149"/>
      <c r="SJC120" s="149"/>
      <c r="SJD120" s="149"/>
      <c r="SJE120" s="149"/>
      <c r="SJF120" s="149"/>
      <c r="SJG120" s="149"/>
      <c r="SJH120" s="149"/>
      <c r="SJI120" s="149"/>
      <c r="SJJ120" s="149"/>
      <c r="SJK120" s="149"/>
      <c r="SJL120" s="149"/>
      <c r="SJM120" s="149"/>
      <c r="SJN120" s="149"/>
      <c r="SJO120" s="149"/>
      <c r="SJP120" s="149"/>
      <c r="SJQ120" s="149"/>
      <c r="SJR120" s="149"/>
      <c r="SJS120" s="149"/>
      <c r="SJT120" s="149"/>
      <c r="SJU120" s="149"/>
      <c r="SJV120" s="149"/>
      <c r="SJW120" s="149"/>
      <c r="SJX120" s="149"/>
      <c r="SJY120" s="149"/>
      <c r="SJZ120" s="149"/>
      <c r="SKA120" s="149"/>
      <c r="SKB120" s="149"/>
      <c r="SKC120" s="149"/>
      <c r="SKD120" s="149"/>
      <c r="SKE120" s="149"/>
      <c r="SKF120" s="149"/>
      <c r="SKG120" s="149"/>
      <c r="SKH120" s="149"/>
      <c r="SKI120" s="149"/>
      <c r="SKJ120" s="149"/>
      <c r="SKK120" s="149"/>
      <c r="SKL120" s="149"/>
      <c r="SKM120" s="149"/>
      <c r="SKN120" s="149"/>
      <c r="SKO120" s="149"/>
      <c r="SKP120" s="149"/>
      <c r="SKQ120" s="149"/>
      <c r="SKR120" s="149"/>
      <c r="SKS120" s="149"/>
      <c r="SKT120" s="149"/>
      <c r="SKU120" s="149"/>
      <c r="SKV120" s="149"/>
      <c r="SKW120" s="149"/>
      <c r="SKX120" s="149"/>
      <c r="SKY120" s="149"/>
      <c r="SKZ120" s="149"/>
      <c r="SLA120" s="149"/>
      <c r="SLB120" s="149"/>
      <c r="SLC120" s="149"/>
      <c r="SLD120" s="149"/>
      <c r="SLE120" s="149"/>
      <c r="SLF120" s="149"/>
      <c r="SLG120" s="149"/>
      <c r="SLH120" s="149"/>
      <c r="SLI120" s="149"/>
      <c r="SLJ120" s="149"/>
      <c r="SLK120" s="149"/>
      <c r="SLL120" s="149"/>
      <c r="SLM120" s="149"/>
      <c r="SLN120" s="149"/>
      <c r="SLO120" s="149"/>
      <c r="SLP120" s="149"/>
      <c r="SLQ120" s="149"/>
      <c r="SLR120" s="149"/>
      <c r="SLS120" s="149"/>
      <c r="SLT120" s="149"/>
      <c r="SLU120" s="149"/>
      <c r="SLV120" s="149"/>
      <c r="SLW120" s="149"/>
      <c r="SLX120" s="149"/>
      <c r="SLY120" s="149"/>
      <c r="SLZ120" s="149"/>
      <c r="SMA120" s="149"/>
      <c r="SMB120" s="149"/>
      <c r="SMC120" s="149"/>
      <c r="SMD120" s="149"/>
      <c r="SME120" s="149"/>
      <c r="SMF120" s="149"/>
      <c r="SMG120" s="149"/>
      <c r="SMH120" s="149"/>
      <c r="SMI120" s="149"/>
      <c r="SMJ120" s="149"/>
      <c r="SMK120" s="149"/>
      <c r="SML120" s="149"/>
      <c r="SMM120" s="149"/>
      <c r="SMN120" s="149"/>
      <c r="SMO120" s="149"/>
      <c r="SMP120" s="149"/>
      <c r="SMQ120" s="149"/>
      <c r="SMR120" s="149"/>
      <c r="SMS120" s="149"/>
      <c r="SMT120" s="149"/>
      <c r="SMU120" s="149"/>
      <c r="SMV120" s="149"/>
      <c r="SMW120" s="149"/>
      <c r="SMX120" s="149"/>
      <c r="SMY120" s="149"/>
      <c r="SMZ120" s="149"/>
      <c r="SNA120" s="149"/>
      <c r="SNB120" s="149"/>
      <c r="SNC120" s="149"/>
      <c r="SND120" s="149"/>
      <c r="SNE120" s="149"/>
      <c r="SNF120" s="149"/>
      <c r="SNG120" s="149"/>
      <c r="SNH120" s="149"/>
      <c r="SNI120" s="149"/>
      <c r="SNJ120" s="149"/>
      <c r="SNK120" s="149"/>
      <c r="SNL120" s="149"/>
      <c r="SNM120" s="149"/>
      <c r="SNN120" s="149"/>
      <c r="SNO120" s="149"/>
      <c r="SNP120" s="149"/>
      <c r="SNQ120" s="149"/>
      <c r="SNR120" s="149"/>
      <c r="SNS120" s="149"/>
      <c r="SNT120" s="149"/>
      <c r="SNU120" s="149"/>
      <c r="SNV120" s="149"/>
      <c r="SNW120" s="149"/>
      <c r="SNX120" s="149"/>
      <c r="SNY120" s="149"/>
      <c r="SNZ120" s="149"/>
      <c r="SOA120" s="149"/>
      <c r="SOB120" s="149"/>
      <c r="SOC120" s="149"/>
      <c r="SOD120" s="149"/>
      <c r="SOE120" s="149"/>
      <c r="SOF120" s="149"/>
      <c r="SOG120" s="149"/>
      <c r="SOH120" s="149"/>
      <c r="SOI120" s="149"/>
      <c r="SOJ120" s="149"/>
      <c r="SOK120" s="149"/>
      <c r="SOL120" s="149"/>
      <c r="SOM120" s="149"/>
      <c r="SON120" s="149"/>
      <c r="SOO120" s="149"/>
      <c r="SOP120" s="149"/>
      <c r="SOQ120" s="149"/>
      <c r="SOR120" s="149"/>
      <c r="SOS120" s="149"/>
      <c r="SOT120" s="149"/>
      <c r="SOU120" s="149"/>
      <c r="SOV120" s="149"/>
      <c r="SOW120" s="149"/>
      <c r="SOX120" s="149"/>
      <c r="SOY120" s="149"/>
      <c r="SOZ120" s="149"/>
      <c r="SPA120" s="149"/>
      <c r="SPB120" s="149"/>
      <c r="SPC120" s="149"/>
      <c r="SPD120" s="149"/>
      <c r="SPE120" s="149"/>
      <c r="SPF120" s="149"/>
      <c r="SPG120" s="149"/>
      <c r="SPH120" s="149"/>
      <c r="SPI120" s="149"/>
      <c r="SPJ120" s="149"/>
      <c r="SPK120" s="149"/>
      <c r="SPL120" s="149"/>
      <c r="SPM120" s="149"/>
      <c r="SPN120" s="149"/>
      <c r="SPO120" s="149"/>
      <c r="SPP120" s="149"/>
      <c r="SPQ120" s="149"/>
      <c r="SPR120" s="149"/>
      <c r="SPS120" s="149"/>
      <c r="SPT120" s="149"/>
      <c r="SPU120" s="149"/>
      <c r="SPV120" s="149"/>
      <c r="SPW120" s="149"/>
      <c r="SPX120" s="149"/>
      <c r="SPY120" s="149"/>
      <c r="SPZ120" s="149"/>
      <c r="SQA120" s="149"/>
      <c r="SQB120" s="149"/>
      <c r="SQC120" s="149"/>
      <c r="SQD120" s="149"/>
      <c r="SQE120" s="149"/>
      <c r="SQF120" s="149"/>
      <c r="SQG120" s="149"/>
      <c r="SQH120" s="149"/>
      <c r="SQI120" s="149"/>
      <c r="SQJ120" s="149"/>
      <c r="SQK120" s="149"/>
      <c r="SQL120" s="149"/>
      <c r="SQM120" s="149"/>
      <c r="SQN120" s="149"/>
      <c r="SQO120" s="149"/>
      <c r="SQP120" s="149"/>
      <c r="SQQ120" s="149"/>
      <c r="SQR120" s="149"/>
      <c r="SQS120" s="149"/>
      <c r="SQT120" s="149"/>
      <c r="SQU120" s="149"/>
      <c r="SQV120" s="149"/>
      <c r="SQW120" s="149"/>
      <c r="SQX120" s="149"/>
      <c r="SQY120" s="149"/>
      <c r="SQZ120" s="149"/>
      <c r="SRA120" s="149"/>
      <c r="SRB120" s="149"/>
      <c r="SRC120" s="149"/>
      <c r="SRD120" s="149"/>
      <c r="SRE120" s="149"/>
      <c r="SRF120" s="149"/>
      <c r="SRG120" s="149"/>
      <c r="SRH120" s="149"/>
      <c r="SRI120" s="149"/>
      <c r="SRJ120" s="149"/>
      <c r="SRK120" s="149"/>
      <c r="SRL120" s="149"/>
      <c r="SRM120" s="149"/>
      <c r="SRN120" s="149"/>
      <c r="SRO120" s="149"/>
      <c r="SRP120" s="149"/>
      <c r="SRQ120" s="149"/>
      <c r="SRR120" s="149"/>
      <c r="SRS120" s="149"/>
      <c r="SRT120" s="149"/>
      <c r="SRU120" s="149"/>
      <c r="SRV120" s="149"/>
      <c r="SRW120" s="149"/>
      <c r="SRX120" s="149"/>
      <c r="SRY120" s="149"/>
      <c r="SRZ120" s="149"/>
      <c r="SSA120" s="149"/>
      <c r="SSB120" s="149"/>
      <c r="SSC120" s="149"/>
      <c r="SSD120" s="149"/>
      <c r="SSE120" s="149"/>
      <c r="SSF120" s="149"/>
      <c r="SSG120" s="149"/>
      <c r="SSH120" s="149"/>
      <c r="SSI120" s="149"/>
      <c r="SSJ120" s="149"/>
      <c r="SSK120" s="149"/>
      <c r="SSL120" s="149"/>
      <c r="SSM120" s="149"/>
      <c r="SSN120" s="149"/>
      <c r="SSO120" s="149"/>
      <c r="SSP120" s="149"/>
      <c r="SSQ120" s="149"/>
      <c r="SSR120" s="149"/>
      <c r="SSS120" s="149"/>
      <c r="SST120" s="149"/>
      <c r="SSU120" s="149"/>
      <c r="SSV120" s="149"/>
      <c r="SSW120" s="149"/>
      <c r="SSX120" s="149"/>
      <c r="SSY120" s="149"/>
      <c r="SSZ120" s="149"/>
      <c r="STA120" s="149"/>
      <c r="STB120" s="149"/>
      <c r="STC120" s="149"/>
      <c r="STD120" s="149"/>
      <c r="STE120" s="149"/>
      <c r="STF120" s="149"/>
      <c r="STG120" s="149"/>
      <c r="STH120" s="149"/>
      <c r="STI120" s="149"/>
      <c r="STJ120" s="149"/>
      <c r="STK120" s="149"/>
      <c r="STL120" s="149"/>
      <c r="STM120" s="149"/>
      <c r="STN120" s="149"/>
      <c r="STO120" s="149"/>
      <c r="STP120" s="149"/>
      <c r="STQ120" s="149"/>
      <c r="STR120" s="149"/>
      <c r="STS120" s="149"/>
      <c r="STT120" s="149"/>
      <c r="STU120" s="149"/>
      <c r="STV120" s="149"/>
      <c r="STW120" s="149"/>
      <c r="STX120" s="149"/>
      <c r="STY120" s="149"/>
      <c r="STZ120" s="149"/>
      <c r="SUA120" s="149"/>
      <c r="SUB120" s="149"/>
      <c r="SUC120" s="149"/>
      <c r="SUD120" s="149"/>
      <c r="SUE120" s="149"/>
      <c r="SUF120" s="149"/>
      <c r="SUG120" s="149"/>
      <c r="SUH120" s="149"/>
      <c r="SUI120" s="149"/>
      <c r="SUJ120" s="149"/>
      <c r="SUK120" s="149"/>
      <c r="SUL120" s="149"/>
      <c r="SUM120" s="149"/>
      <c r="SUN120" s="149"/>
      <c r="SUO120" s="149"/>
      <c r="SUP120" s="149"/>
      <c r="SUQ120" s="149"/>
      <c r="SUR120" s="149"/>
      <c r="SUS120" s="149"/>
      <c r="SUT120" s="149"/>
      <c r="SUU120" s="149"/>
      <c r="SUV120" s="149"/>
      <c r="SUW120" s="149"/>
      <c r="SUX120" s="149"/>
      <c r="SUY120" s="149"/>
      <c r="SUZ120" s="149"/>
      <c r="SVA120" s="149"/>
      <c r="SVB120" s="149"/>
      <c r="SVC120" s="149"/>
      <c r="SVD120" s="149"/>
      <c r="SVE120" s="149"/>
      <c r="SVF120" s="149"/>
      <c r="SVG120" s="149"/>
      <c r="SVH120" s="149"/>
      <c r="SVI120" s="149"/>
      <c r="SVJ120" s="149"/>
      <c r="SVK120" s="149"/>
      <c r="SVL120" s="149"/>
      <c r="SVM120" s="149"/>
      <c r="SVN120" s="149"/>
      <c r="SVO120" s="149"/>
      <c r="SVP120" s="149"/>
      <c r="SVQ120" s="149"/>
      <c r="SVR120" s="149"/>
      <c r="SVS120" s="149"/>
      <c r="SVT120" s="149"/>
      <c r="SVU120" s="149"/>
      <c r="SVV120" s="149"/>
      <c r="SVW120" s="149"/>
      <c r="SVX120" s="149"/>
      <c r="SVY120" s="149"/>
      <c r="SVZ120" s="149"/>
      <c r="SWA120" s="149"/>
      <c r="SWB120" s="149"/>
      <c r="SWC120" s="149"/>
      <c r="SWD120" s="149"/>
      <c r="SWE120" s="149"/>
      <c r="SWF120" s="149"/>
      <c r="SWG120" s="149"/>
      <c r="SWH120" s="149"/>
      <c r="SWI120" s="149"/>
      <c r="SWJ120" s="149"/>
      <c r="SWK120" s="149"/>
      <c r="SWL120" s="149"/>
      <c r="SWM120" s="149"/>
      <c r="SWN120" s="149"/>
      <c r="SWO120" s="149"/>
      <c r="SWP120" s="149"/>
      <c r="SWQ120" s="149"/>
      <c r="SWR120" s="149"/>
      <c r="SWS120" s="149"/>
      <c r="SWT120" s="149"/>
      <c r="SWU120" s="149"/>
      <c r="SWV120" s="149"/>
      <c r="SWW120" s="149"/>
      <c r="SWX120" s="149"/>
      <c r="SWY120" s="149"/>
      <c r="SWZ120" s="149"/>
      <c r="SXA120" s="149"/>
      <c r="SXB120" s="149"/>
      <c r="SXC120" s="149"/>
      <c r="SXD120" s="149"/>
      <c r="SXE120" s="149"/>
      <c r="SXF120" s="149"/>
      <c r="SXG120" s="149"/>
      <c r="SXH120" s="149"/>
      <c r="SXI120" s="149"/>
      <c r="SXJ120" s="149"/>
      <c r="SXK120" s="149"/>
      <c r="SXL120" s="149"/>
      <c r="SXM120" s="149"/>
      <c r="SXN120" s="149"/>
      <c r="SXO120" s="149"/>
      <c r="SXP120" s="149"/>
      <c r="SXQ120" s="149"/>
      <c r="SXR120" s="149"/>
      <c r="SXS120" s="149"/>
      <c r="SXT120" s="149"/>
      <c r="SXU120" s="149"/>
      <c r="SXV120" s="149"/>
      <c r="SXW120" s="149"/>
      <c r="SXX120" s="149"/>
      <c r="SXY120" s="149"/>
      <c r="SXZ120" s="149"/>
      <c r="SYA120" s="149"/>
      <c r="SYB120" s="149"/>
      <c r="SYC120" s="149"/>
      <c r="SYD120" s="149"/>
      <c r="SYE120" s="149"/>
      <c r="SYF120" s="149"/>
      <c r="SYG120" s="149"/>
      <c r="SYH120" s="149"/>
      <c r="SYI120" s="149"/>
      <c r="SYJ120" s="149"/>
      <c r="SYK120" s="149"/>
      <c r="SYL120" s="149"/>
      <c r="SYM120" s="149"/>
      <c r="SYN120" s="149"/>
      <c r="SYO120" s="149"/>
      <c r="SYP120" s="149"/>
      <c r="SYQ120" s="149"/>
      <c r="SYR120" s="149"/>
      <c r="SYS120" s="149"/>
      <c r="SYT120" s="149"/>
      <c r="SYU120" s="149"/>
      <c r="SYV120" s="149"/>
      <c r="SYW120" s="149"/>
      <c r="SYX120" s="149"/>
      <c r="SYY120" s="149"/>
      <c r="SYZ120" s="149"/>
      <c r="SZA120" s="149"/>
      <c r="SZB120" s="149"/>
      <c r="SZC120" s="149"/>
      <c r="SZD120" s="149"/>
      <c r="SZE120" s="149"/>
      <c r="SZF120" s="149"/>
      <c r="SZG120" s="149"/>
      <c r="SZH120" s="149"/>
      <c r="SZI120" s="149"/>
      <c r="SZJ120" s="149"/>
      <c r="SZK120" s="149"/>
      <c r="SZL120" s="149"/>
      <c r="SZM120" s="149"/>
      <c r="SZN120" s="149"/>
      <c r="SZO120" s="149"/>
      <c r="SZP120" s="149"/>
      <c r="SZQ120" s="149"/>
      <c r="SZR120" s="149"/>
      <c r="SZS120" s="149"/>
      <c r="SZT120" s="149"/>
      <c r="SZU120" s="149"/>
      <c r="SZV120" s="149"/>
      <c r="SZW120" s="149"/>
      <c r="SZX120" s="149"/>
      <c r="SZY120" s="149"/>
      <c r="SZZ120" s="149"/>
      <c r="TAA120" s="149"/>
      <c r="TAB120" s="149"/>
      <c r="TAC120" s="149"/>
      <c r="TAD120" s="149"/>
      <c r="TAE120" s="149"/>
      <c r="TAF120" s="149"/>
      <c r="TAG120" s="149"/>
      <c r="TAH120" s="149"/>
      <c r="TAI120" s="149"/>
      <c r="TAJ120" s="149"/>
      <c r="TAK120" s="149"/>
      <c r="TAL120" s="149"/>
      <c r="TAM120" s="149"/>
      <c r="TAN120" s="149"/>
      <c r="TAO120" s="149"/>
      <c r="TAP120" s="149"/>
      <c r="TAQ120" s="149"/>
      <c r="TAR120" s="149"/>
      <c r="TAS120" s="149"/>
      <c r="TAT120" s="149"/>
      <c r="TAU120" s="149"/>
      <c r="TAV120" s="149"/>
      <c r="TAW120" s="149"/>
      <c r="TAX120" s="149"/>
      <c r="TAY120" s="149"/>
      <c r="TAZ120" s="149"/>
      <c r="TBA120" s="149"/>
      <c r="TBB120" s="149"/>
      <c r="TBC120" s="149"/>
      <c r="TBD120" s="149"/>
      <c r="TBE120" s="149"/>
      <c r="TBF120" s="149"/>
      <c r="TBG120" s="149"/>
      <c r="TBH120" s="149"/>
      <c r="TBI120" s="149"/>
      <c r="TBJ120" s="149"/>
      <c r="TBK120" s="149"/>
      <c r="TBL120" s="149"/>
      <c r="TBM120" s="149"/>
      <c r="TBN120" s="149"/>
      <c r="TBO120" s="149"/>
      <c r="TBP120" s="149"/>
      <c r="TBQ120" s="149"/>
      <c r="TBR120" s="149"/>
      <c r="TBS120" s="149"/>
      <c r="TBT120" s="149"/>
      <c r="TBU120" s="149"/>
      <c r="TBV120" s="149"/>
      <c r="TBW120" s="149"/>
      <c r="TBX120" s="149"/>
      <c r="TBY120" s="149"/>
      <c r="TBZ120" s="149"/>
      <c r="TCA120" s="149"/>
      <c r="TCB120" s="149"/>
      <c r="TCC120" s="149"/>
      <c r="TCD120" s="149"/>
      <c r="TCE120" s="149"/>
      <c r="TCF120" s="149"/>
      <c r="TCG120" s="149"/>
      <c r="TCH120" s="149"/>
      <c r="TCI120" s="149"/>
      <c r="TCJ120" s="149"/>
      <c r="TCK120" s="149"/>
      <c r="TCL120" s="149"/>
      <c r="TCM120" s="149"/>
      <c r="TCN120" s="149"/>
      <c r="TCO120" s="149"/>
      <c r="TCP120" s="149"/>
      <c r="TCQ120" s="149"/>
      <c r="TCR120" s="149"/>
      <c r="TCS120" s="149"/>
      <c r="TCT120" s="149"/>
      <c r="TCU120" s="149"/>
      <c r="TCV120" s="149"/>
      <c r="TCW120" s="149"/>
      <c r="TCX120" s="149"/>
      <c r="TCY120" s="149"/>
      <c r="TCZ120" s="149"/>
      <c r="TDA120" s="149"/>
      <c r="TDB120" s="149"/>
      <c r="TDC120" s="149"/>
      <c r="TDD120" s="149"/>
      <c r="TDE120" s="149"/>
      <c r="TDF120" s="149"/>
      <c r="TDG120" s="149"/>
      <c r="TDH120" s="149"/>
      <c r="TDI120" s="149"/>
      <c r="TDJ120" s="149"/>
      <c r="TDK120" s="149"/>
      <c r="TDL120" s="149"/>
      <c r="TDM120" s="149"/>
      <c r="TDN120" s="149"/>
      <c r="TDO120" s="149"/>
      <c r="TDP120" s="149"/>
      <c r="TDQ120" s="149"/>
      <c r="TDR120" s="149"/>
      <c r="TDS120" s="149"/>
      <c r="TDT120" s="149"/>
      <c r="TDU120" s="149"/>
      <c r="TDV120" s="149"/>
      <c r="TDW120" s="149"/>
      <c r="TDX120" s="149"/>
      <c r="TDY120" s="149"/>
      <c r="TDZ120" s="149"/>
      <c r="TEA120" s="149"/>
      <c r="TEB120" s="149"/>
      <c r="TEC120" s="149"/>
      <c r="TED120" s="149"/>
      <c r="TEE120" s="149"/>
      <c r="TEF120" s="149"/>
      <c r="TEG120" s="149"/>
      <c r="TEH120" s="149"/>
      <c r="TEI120" s="149"/>
      <c r="TEJ120" s="149"/>
      <c r="TEK120" s="149"/>
      <c r="TEL120" s="149"/>
      <c r="TEM120" s="149"/>
      <c r="TEN120" s="149"/>
      <c r="TEO120" s="149"/>
      <c r="TEP120" s="149"/>
      <c r="TEQ120" s="149"/>
      <c r="TER120" s="149"/>
      <c r="TES120" s="149"/>
      <c r="TET120" s="149"/>
      <c r="TEU120" s="149"/>
      <c r="TEV120" s="149"/>
      <c r="TEW120" s="149"/>
      <c r="TEX120" s="149"/>
      <c r="TEY120" s="149"/>
      <c r="TEZ120" s="149"/>
      <c r="TFA120" s="149"/>
      <c r="TFB120" s="149"/>
      <c r="TFC120" s="149"/>
      <c r="TFD120" s="149"/>
      <c r="TFE120" s="149"/>
      <c r="TFF120" s="149"/>
      <c r="TFG120" s="149"/>
      <c r="TFH120" s="149"/>
      <c r="TFI120" s="149"/>
      <c r="TFJ120" s="149"/>
      <c r="TFK120" s="149"/>
      <c r="TFL120" s="149"/>
      <c r="TFM120" s="149"/>
      <c r="TFN120" s="149"/>
      <c r="TFO120" s="149"/>
      <c r="TFP120" s="149"/>
      <c r="TFQ120" s="149"/>
      <c r="TFR120" s="149"/>
      <c r="TFS120" s="149"/>
      <c r="TFT120" s="149"/>
      <c r="TFU120" s="149"/>
      <c r="TFV120" s="149"/>
      <c r="TFW120" s="149"/>
      <c r="TFX120" s="149"/>
      <c r="TFY120" s="149"/>
      <c r="TFZ120" s="149"/>
      <c r="TGA120" s="149"/>
      <c r="TGB120" s="149"/>
      <c r="TGC120" s="149"/>
      <c r="TGD120" s="149"/>
      <c r="TGE120" s="149"/>
      <c r="TGF120" s="149"/>
      <c r="TGG120" s="149"/>
      <c r="TGH120" s="149"/>
      <c r="TGI120" s="149"/>
      <c r="TGJ120" s="149"/>
      <c r="TGK120" s="149"/>
      <c r="TGL120" s="149"/>
      <c r="TGM120" s="149"/>
      <c r="TGN120" s="149"/>
      <c r="TGO120" s="149"/>
      <c r="TGP120" s="149"/>
      <c r="TGQ120" s="149"/>
      <c r="TGR120" s="149"/>
      <c r="TGS120" s="149"/>
      <c r="TGT120" s="149"/>
      <c r="TGU120" s="149"/>
      <c r="TGV120" s="149"/>
      <c r="TGW120" s="149"/>
      <c r="TGX120" s="149"/>
      <c r="TGY120" s="149"/>
      <c r="TGZ120" s="149"/>
      <c r="THA120" s="149"/>
      <c r="THB120" s="149"/>
      <c r="THC120" s="149"/>
      <c r="THD120" s="149"/>
      <c r="THE120" s="149"/>
      <c r="THF120" s="149"/>
      <c r="THG120" s="149"/>
      <c r="THH120" s="149"/>
      <c r="THI120" s="149"/>
      <c r="THJ120" s="149"/>
      <c r="THK120" s="149"/>
      <c r="THL120" s="149"/>
      <c r="THM120" s="149"/>
      <c r="THN120" s="149"/>
      <c r="THO120" s="149"/>
      <c r="THP120" s="149"/>
      <c r="THQ120" s="149"/>
      <c r="THR120" s="149"/>
      <c r="THS120" s="149"/>
      <c r="THT120" s="149"/>
      <c r="THU120" s="149"/>
      <c r="THV120" s="149"/>
      <c r="THW120" s="149"/>
      <c r="THX120" s="149"/>
      <c r="THY120" s="149"/>
      <c r="THZ120" s="149"/>
      <c r="TIA120" s="149"/>
      <c r="TIB120" s="149"/>
      <c r="TIC120" s="149"/>
      <c r="TID120" s="149"/>
      <c r="TIE120" s="149"/>
      <c r="TIF120" s="149"/>
      <c r="TIG120" s="149"/>
      <c r="TIH120" s="149"/>
      <c r="TII120" s="149"/>
      <c r="TIJ120" s="149"/>
      <c r="TIK120" s="149"/>
      <c r="TIL120" s="149"/>
      <c r="TIM120" s="149"/>
      <c r="TIN120" s="149"/>
      <c r="TIO120" s="149"/>
      <c r="TIP120" s="149"/>
      <c r="TIQ120" s="149"/>
      <c r="TIR120" s="149"/>
      <c r="TIS120" s="149"/>
      <c r="TIT120" s="149"/>
      <c r="TIU120" s="149"/>
      <c r="TIV120" s="149"/>
      <c r="TIW120" s="149"/>
      <c r="TIX120" s="149"/>
      <c r="TIY120" s="149"/>
      <c r="TIZ120" s="149"/>
      <c r="TJA120" s="149"/>
      <c r="TJB120" s="149"/>
      <c r="TJC120" s="149"/>
      <c r="TJD120" s="149"/>
      <c r="TJE120" s="149"/>
      <c r="TJF120" s="149"/>
      <c r="TJG120" s="149"/>
      <c r="TJH120" s="149"/>
      <c r="TJI120" s="149"/>
      <c r="TJJ120" s="149"/>
      <c r="TJK120" s="149"/>
      <c r="TJL120" s="149"/>
      <c r="TJM120" s="149"/>
      <c r="TJN120" s="149"/>
      <c r="TJO120" s="149"/>
      <c r="TJP120" s="149"/>
      <c r="TJQ120" s="149"/>
      <c r="TJR120" s="149"/>
      <c r="TJS120" s="149"/>
      <c r="TJT120" s="149"/>
      <c r="TJU120" s="149"/>
      <c r="TJV120" s="149"/>
      <c r="TJW120" s="149"/>
      <c r="TJX120" s="149"/>
      <c r="TJY120" s="149"/>
      <c r="TJZ120" s="149"/>
      <c r="TKA120" s="149"/>
      <c r="TKB120" s="149"/>
      <c r="TKC120" s="149"/>
      <c r="TKD120" s="149"/>
      <c r="TKE120" s="149"/>
      <c r="TKF120" s="149"/>
      <c r="TKG120" s="149"/>
      <c r="TKH120" s="149"/>
      <c r="TKI120" s="149"/>
      <c r="TKJ120" s="149"/>
      <c r="TKK120" s="149"/>
      <c r="TKL120" s="149"/>
      <c r="TKM120" s="149"/>
      <c r="TKN120" s="149"/>
      <c r="TKO120" s="149"/>
      <c r="TKP120" s="149"/>
      <c r="TKQ120" s="149"/>
      <c r="TKR120" s="149"/>
      <c r="TKS120" s="149"/>
      <c r="TKT120" s="149"/>
      <c r="TKU120" s="149"/>
      <c r="TKV120" s="149"/>
      <c r="TKW120" s="149"/>
      <c r="TKX120" s="149"/>
      <c r="TKY120" s="149"/>
      <c r="TKZ120" s="149"/>
      <c r="TLA120" s="149"/>
      <c r="TLB120" s="149"/>
      <c r="TLC120" s="149"/>
      <c r="TLD120" s="149"/>
      <c r="TLE120" s="149"/>
      <c r="TLF120" s="149"/>
      <c r="TLG120" s="149"/>
      <c r="TLH120" s="149"/>
      <c r="TLI120" s="149"/>
      <c r="TLJ120" s="149"/>
      <c r="TLK120" s="149"/>
      <c r="TLL120" s="149"/>
      <c r="TLM120" s="149"/>
      <c r="TLN120" s="149"/>
      <c r="TLO120" s="149"/>
      <c r="TLP120" s="149"/>
      <c r="TLQ120" s="149"/>
      <c r="TLR120" s="149"/>
      <c r="TLS120" s="149"/>
      <c r="TLT120" s="149"/>
      <c r="TLU120" s="149"/>
      <c r="TLV120" s="149"/>
      <c r="TLW120" s="149"/>
      <c r="TLX120" s="149"/>
      <c r="TLY120" s="149"/>
      <c r="TLZ120" s="149"/>
      <c r="TMA120" s="149"/>
      <c r="TMB120" s="149"/>
      <c r="TMC120" s="149"/>
      <c r="TMD120" s="149"/>
      <c r="TME120" s="149"/>
      <c r="TMF120" s="149"/>
      <c r="TMG120" s="149"/>
      <c r="TMH120" s="149"/>
      <c r="TMI120" s="149"/>
      <c r="TMJ120" s="149"/>
      <c r="TMK120" s="149"/>
      <c r="TML120" s="149"/>
      <c r="TMM120" s="149"/>
      <c r="TMN120" s="149"/>
      <c r="TMO120" s="149"/>
      <c r="TMP120" s="149"/>
      <c r="TMQ120" s="149"/>
      <c r="TMR120" s="149"/>
      <c r="TMS120" s="149"/>
      <c r="TMT120" s="149"/>
      <c r="TMU120" s="149"/>
      <c r="TMV120" s="149"/>
      <c r="TMW120" s="149"/>
      <c r="TMX120" s="149"/>
      <c r="TMY120" s="149"/>
      <c r="TMZ120" s="149"/>
      <c r="TNA120" s="149"/>
      <c r="TNB120" s="149"/>
      <c r="TNC120" s="149"/>
      <c r="TND120" s="149"/>
      <c r="TNE120" s="149"/>
      <c r="TNF120" s="149"/>
      <c r="TNG120" s="149"/>
      <c r="TNH120" s="149"/>
      <c r="TNI120" s="149"/>
      <c r="TNJ120" s="149"/>
      <c r="TNK120" s="149"/>
      <c r="TNL120" s="149"/>
      <c r="TNM120" s="149"/>
      <c r="TNN120" s="149"/>
      <c r="TNO120" s="149"/>
      <c r="TNP120" s="149"/>
      <c r="TNQ120" s="149"/>
      <c r="TNR120" s="149"/>
      <c r="TNS120" s="149"/>
      <c r="TNT120" s="149"/>
      <c r="TNU120" s="149"/>
      <c r="TNV120" s="149"/>
      <c r="TNW120" s="149"/>
      <c r="TNX120" s="149"/>
      <c r="TNY120" s="149"/>
      <c r="TNZ120" s="149"/>
      <c r="TOA120" s="149"/>
      <c r="TOB120" s="149"/>
      <c r="TOC120" s="149"/>
      <c r="TOD120" s="149"/>
      <c r="TOE120" s="149"/>
      <c r="TOF120" s="149"/>
      <c r="TOG120" s="149"/>
      <c r="TOH120" s="149"/>
      <c r="TOI120" s="149"/>
      <c r="TOJ120" s="149"/>
      <c r="TOK120" s="149"/>
      <c r="TOL120" s="149"/>
      <c r="TOM120" s="149"/>
      <c r="TON120" s="149"/>
      <c r="TOO120" s="149"/>
      <c r="TOP120" s="149"/>
      <c r="TOQ120" s="149"/>
      <c r="TOR120" s="149"/>
      <c r="TOS120" s="149"/>
      <c r="TOT120" s="149"/>
      <c r="TOU120" s="149"/>
      <c r="TOV120" s="149"/>
      <c r="TOW120" s="149"/>
      <c r="TOX120" s="149"/>
      <c r="TOY120" s="149"/>
      <c r="TOZ120" s="149"/>
      <c r="TPA120" s="149"/>
      <c r="TPB120" s="149"/>
      <c r="TPC120" s="149"/>
      <c r="TPD120" s="149"/>
      <c r="TPE120" s="149"/>
      <c r="TPF120" s="149"/>
      <c r="TPG120" s="149"/>
      <c r="TPH120" s="149"/>
      <c r="TPI120" s="149"/>
      <c r="TPJ120" s="149"/>
      <c r="TPK120" s="149"/>
      <c r="TPL120" s="149"/>
      <c r="TPM120" s="149"/>
      <c r="TPN120" s="149"/>
      <c r="TPO120" s="149"/>
      <c r="TPP120" s="149"/>
      <c r="TPQ120" s="149"/>
      <c r="TPR120" s="149"/>
      <c r="TPS120" s="149"/>
      <c r="TPT120" s="149"/>
      <c r="TPU120" s="149"/>
      <c r="TPV120" s="149"/>
      <c r="TPW120" s="149"/>
      <c r="TPX120" s="149"/>
      <c r="TPY120" s="149"/>
      <c r="TPZ120" s="149"/>
      <c r="TQA120" s="149"/>
      <c r="TQB120" s="149"/>
      <c r="TQC120" s="149"/>
      <c r="TQD120" s="149"/>
      <c r="TQE120" s="149"/>
      <c r="TQF120" s="149"/>
      <c r="TQG120" s="149"/>
      <c r="TQH120" s="149"/>
      <c r="TQI120" s="149"/>
      <c r="TQJ120" s="149"/>
      <c r="TQK120" s="149"/>
      <c r="TQL120" s="149"/>
      <c r="TQM120" s="149"/>
      <c r="TQN120" s="149"/>
      <c r="TQO120" s="149"/>
      <c r="TQP120" s="149"/>
      <c r="TQQ120" s="149"/>
      <c r="TQR120" s="149"/>
      <c r="TQS120" s="149"/>
      <c r="TQT120" s="149"/>
      <c r="TQU120" s="149"/>
      <c r="TQV120" s="149"/>
      <c r="TQW120" s="149"/>
      <c r="TQX120" s="149"/>
      <c r="TQY120" s="149"/>
      <c r="TQZ120" s="149"/>
      <c r="TRA120" s="149"/>
      <c r="TRB120" s="149"/>
      <c r="TRC120" s="149"/>
      <c r="TRD120" s="149"/>
      <c r="TRE120" s="149"/>
      <c r="TRF120" s="149"/>
      <c r="TRG120" s="149"/>
      <c r="TRH120" s="149"/>
      <c r="TRI120" s="149"/>
      <c r="TRJ120" s="149"/>
      <c r="TRK120" s="149"/>
      <c r="TRL120" s="149"/>
      <c r="TRM120" s="149"/>
      <c r="TRN120" s="149"/>
      <c r="TRO120" s="149"/>
      <c r="TRP120" s="149"/>
      <c r="TRQ120" s="149"/>
      <c r="TRR120" s="149"/>
      <c r="TRS120" s="149"/>
      <c r="TRT120" s="149"/>
      <c r="TRU120" s="149"/>
      <c r="TRV120" s="149"/>
      <c r="TRW120" s="149"/>
      <c r="TRX120" s="149"/>
      <c r="TRY120" s="149"/>
      <c r="TRZ120" s="149"/>
      <c r="TSA120" s="149"/>
      <c r="TSB120" s="149"/>
      <c r="TSC120" s="149"/>
      <c r="TSD120" s="149"/>
      <c r="TSE120" s="149"/>
      <c r="TSF120" s="149"/>
      <c r="TSG120" s="149"/>
      <c r="TSH120" s="149"/>
      <c r="TSI120" s="149"/>
      <c r="TSJ120" s="149"/>
      <c r="TSK120" s="149"/>
      <c r="TSL120" s="149"/>
      <c r="TSM120" s="149"/>
      <c r="TSN120" s="149"/>
      <c r="TSO120" s="149"/>
      <c r="TSP120" s="149"/>
      <c r="TSQ120" s="149"/>
      <c r="TSR120" s="149"/>
      <c r="TSS120" s="149"/>
      <c r="TST120" s="149"/>
      <c r="TSU120" s="149"/>
      <c r="TSV120" s="149"/>
      <c r="TSW120" s="149"/>
      <c r="TSX120" s="149"/>
      <c r="TSY120" s="149"/>
      <c r="TSZ120" s="149"/>
      <c r="TTA120" s="149"/>
      <c r="TTB120" s="149"/>
      <c r="TTC120" s="149"/>
      <c r="TTD120" s="149"/>
      <c r="TTE120" s="149"/>
      <c r="TTF120" s="149"/>
      <c r="TTG120" s="149"/>
      <c r="TTH120" s="149"/>
      <c r="TTI120" s="149"/>
      <c r="TTJ120" s="149"/>
      <c r="TTK120" s="149"/>
      <c r="TTL120" s="149"/>
      <c r="TTM120" s="149"/>
      <c r="TTN120" s="149"/>
      <c r="TTO120" s="149"/>
      <c r="TTP120" s="149"/>
      <c r="TTQ120" s="149"/>
      <c r="TTR120" s="149"/>
      <c r="TTS120" s="149"/>
      <c r="TTT120" s="149"/>
      <c r="TTU120" s="149"/>
      <c r="TTV120" s="149"/>
      <c r="TTW120" s="149"/>
      <c r="TTX120" s="149"/>
      <c r="TTY120" s="149"/>
      <c r="TTZ120" s="149"/>
      <c r="TUA120" s="149"/>
      <c r="TUB120" s="149"/>
      <c r="TUC120" s="149"/>
      <c r="TUD120" s="149"/>
      <c r="TUE120" s="149"/>
      <c r="TUF120" s="149"/>
      <c r="TUG120" s="149"/>
      <c r="TUH120" s="149"/>
      <c r="TUI120" s="149"/>
      <c r="TUJ120" s="149"/>
      <c r="TUK120" s="149"/>
      <c r="TUL120" s="149"/>
      <c r="TUM120" s="149"/>
      <c r="TUN120" s="149"/>
      <c r="TUO120" s="149"/>
      <c r="TUP120" s="149"/>
      <c r="TUQ120" s="149"/>
      <c r="TUR120" s="149"/>
      <c r="TUS120" s="149"/>
      <c r="TUT120" s="149"/>
      <c r="TUU120" s="149"/>
      <c r="TUV120" s="149"/>
      <c r="TUW120" s="149"/>
      <c r="TUX120" s="149"/>
      <c r="TUY120" s="149"/>
      <c r="TUZ120" s="149"/>
      <c r="TVA120" s="149"/>
      <c r="TVB120" s="149"/>
      <c r="TVC120" s="149"/>
      <c r="TVD120" s="149"/>
      <c r="TVE120" s="149"/>
      <c r="TVF120" s="149"/>
      <c r="TVG120" s="149"/>
      <c r="TVH120" s="149"/>
      <c r="TVI120" s="149"/>
      <c r="TVJ120" s="149"/>
      <c r="TVK120" s="149"/>
      <c r="TVL120" s="149"/>
      <c r="TVM120" s="149"/>
      <c r="TVN120" s="149"/>
      <c r="TVO120" s="149"/>
      <c r="TVP120" s="149"/>
      <c r="TVQ120" s="149"/>
      <c r="TVR120" s="149"/>
      <c r="TVS120" s="149"/>
      <c r="TVT120" s="149"/>
      <c r="TVU120" s="149"/>
      <c r="TVV120" s="149"/>
      <c r="TVW120" s="149"/>
      <c r="TVX120" s="149"/>
      <c r="TVY120" s="149"/>
      <c r="TVZ120" s="149"/>
      <c r="TWA120" s="149"/>
      <c r="TWB120" s="149"/>
      <c r="TWC120" s="149"/>
      <c r="TWD120" s="149"/>
      <c r="TWE120" s="149"/>
      <c r="TWF120" s="149"/>
      <c r="TWG120" s="149"/>
      <c r="TWH120" s="149"/>
      <c r="TWI120" s="149"/>
      <c r="TWJ120" s="149"/>
      <c r="TWK120" s="149"/>
      <c r="TWL120" s="149"/>
      <c r="TWM120" s="149"/>
      <c r="TWN120" s="149"/>
      <c r="TWO120" s="149"/>
      <c r="TWP120" s="149"/>
      <c r="TWQ120" s="149"/>
      <c r="TWR120" s="149"/>
      <c r="TWS120" s="149"/>
      <c r="TWT120" s="149"/>
      <c r="TWU120" s="149"/>
      <c r="TWV120" s="149"/>
      <c r="TWW120" s="149"/>
      <c r="TWX120" s="149"/>
      <c r="TWY120" s="149"/>
      <c r="TWZ120" s="149"/>
      <c r="TXA120" s="149"/>
      <c r="TXB120" s="149"/>
      <c r="TXC120" s="149"/>
      <c r="TXD120" s="149"/>
      <c r="TXE120" s="149"/>
      <c r="TXF120" s="149"/>
      <c r="TXG120" s="149"/>
      <c r="TXH120" s="149"/>
      <c r="TXI120" s="149"/>
      <c r="TXJ120" s="149"/>
      <c r="TXK120" s="149"/>
      <c r="TXL120" s="149"/>
      <c r="TXM120" s="149"/>
      <c r="TXN120" s="149"/>
      <c r="TXO120" s="149"/>
      <c r="TXP120" s="149"/>
      <c r="TXQ120" s="149"/>
      <c r="TXR120" s="149"/>
      <c r="TXS120" s="149"/>
      <c r="TXT120" s="149"/>
      <c r="TXU120" s="149"/>
      <c r="TXV120" s="149"/>
      <c r="TXW120" s="149"/>
      <c r="TXX120" s="149"/>
      <c r="TXY120" s="149"/>
      <c r="TXZ120" s="149"/>
      <c r="TYA120" s="149"/>
      <c r="TYB120" s="149"/>
      <c r="TYC120" s="149"/>
      <c r="TYD120" s="149"/>
      <c r="TYE120" s="149"/>
      <c r="TYF120" s="149"/>
      <c r="TYG120" s="149"/>
      <c r="TYH120" s="149"/>
      <c r="TYI120" s="149"/>
      <c r="TYJ120" s="149"/>
      <c r="TYK120" s="149"/>
      <c r="TYL120" s="149"/>
      <c r="TYM120" s="149"/>
      <c r="TYN120" s="149"/>
      <c r="TYO120" s="149"/>
      <c r="TYP120" s="149"/>
      <c r="TYQ120" s="149"/>
      <c r="TYR120" s="149"/>
      <c r="TYS120" s="149"/>
      <c r="TYT120" s="149"/>
      <c r="TYU120" s="149"/>
      <c r="TYV120" s="149"/>
      <c r="TYW120" s="149"/>
      <c r="TYX120" s="149"/>
      <c r="TYY120" s="149"/>
      <c r="TYZ120" s="149"/>
      <c r="TZA120" s="149"/>
      <c r="TZB120" s="149"/>
      <c r="TZC120" s="149"/>
      <c r="TZD120" s="149"/>
      <c r="TZE120" s="149"/>
      <c r="TZF120" s="149"/>
      <c r="TZG120" s="149"/>
      <c r="TZH120" s="149"/>
      <c r="TZI120" s="149"/>
      <c r="TZJ120" s="149"/>
      <c r="TZK120" s="149"/>
      <c r="TZL120" s="149"/>
      <c r="TZM120" s="149"/>
      <c r="TZN120" s="149"/>
      <c r="TZO120" s="149"/>
      <c r="TZP120" s="149"/>
      <c r="TZQ120" s="149"/>
      <c r="TZR120" s="149"/>
      <c r="TZS120" s="149"/>
      <c r="TZT120" s="149"/>
      <c r="TZU120" s="149"/>
      <c r="TZV120" s="149"/>
      <c r="TZW120" s="149"/>
      <c r="TZX120" s="149"/>
      <c r="TZY120" s="149"/>
      <c r="TZZ120" s="149"/>
      <c r="UAA120" s="149"/>
      <c r="UAB120" s="149"/>
      <c r="UAC120" s="149"/>
      <c r="UAD120" s="149"/>
      <c r="UAE120" s="149"/>
      <c r="UAF120" s="149"/>
      <c r="UAG120" s="149"/>
      <c r="UAH120" s="149"/>
      <c r="UAI120" s="149"/>
      <c r="UAJ120" s="149"/>
      <c r="UAK120" s="149"/>
      <c r="UAL120" s="149"/>
      <c r="UAM120" s="149"/>
      <c r="UAN120" s="149"/>
      <c r="UAO120" s="149"/>
      <c r="UAP120" s="149"/>
      <c r="UAQ120" s="149"/>
      <c r="UAR120" s="149"/>
      <c r="UAS120" s="149"/>
      <c r="UAT120" s="149"/>
      <c r="UAU120" s="149"/>
      <c r="UAV120" s="149"/>
      <c r="UAW120" s="149"/>
      <c r="UAX120" s="149"/>
      <c r="UAY120" s="149"/>
      <c r="UAZ120" s="149"/>
      <c r="UBA120" s="149"/>
      <c r="UBB120" s="149"/>
      <c r="UBC120" s="149"/>
      <c r="UBD120" s="149"/>
      <c r="UBE120" s="149"/>
      <c r="UBF120" s="149"/>
      <c r="UBG120" s="149"/>
      <c r="UBH120" s="149"/>
      <c r="UBI120" s="149"/>
      <c r="UBJ120" s="149"/>
      <c r="UBK120" s="149"/>
      <c r="UBL120" s="149"/>
      <c r="UBM120" s="149"/>
      <c r="UBN120" s="149"/>
      <c r="UBO120" s="149"/>
      <c r="UBP120" s="149"/>
      <c r="UBQ120" s="149"/>
      <c r="UBR120" s="149"/>
      <c r="UBS120" s="149"/>
      <c r="UBT120" s="149"/>
      <c r="UBU120" s="149"/>
      <c r="UBV120" s="149"/>
      <c r="UBW120" s="149"/>
      <c r="UBX120" s="149"/>
      <c r="UBY120" s="149"/>
      <c r="UBZ120" s="149"/>
      <c r="UCA120" s="149"/>
      <c r="UCB120" s="149"/>
      <c r="UCC120" s="149"/>
      <c r="UCD120" s="149"/>
      <c r="UCE120" s="149"/>
      <c r="UCF120" s="149"/>
      <c r="UCG120" s="149"/>
      <c r="UCH120" s="149"/>
      <c r="UCI120" s="149"/>
      <c r="UCJ120" s="149"/>
      <c r="UCK120" s="149"/>
      <c r="UCL120" s="149"/>
      <c r="UCM120" s="149"/>
      <c r="UCN120" s="149"/>
      <c r="UCO120" s="149"/>
      <c r="UCP120" s="149"/>
      <c r="UCQ120" s="149"/>
      <c r="UCR120" s="149"/>
      <c r="UCS120" s="149"/>
      <c r="UCT120" s="149"/>
      <c r="UCU120" s="149"/>
      <c r="UCV120" s="149"/>
      <c r="UCW120" s="149"/>
      <c r="UCX120" s="149"/>
      <c r="UCY120" s="149"/>
      <c r="UCZ120" s="149"/>
      <c r="UDA120" s="149"/>
      <c r="UDB120" s="149"/>
      <c r="UDC120" s="149"/>
      <c r="UDD120" s="149"/>
      <c r="UDE120" s="149"/>
      <c r="UDF120" s="149"/>
      <c r="UDG120" s="149"/>
      <c r="UDH120" s="149"/>
      <c r="UDI120" s="149"/>
      <c r="UDJ120" s="149"/>
      <c r="UDK120" s="149"/>
      <c r="UDL120" s="149"/>
      <c r="UDM120" s="149"/>
      <c r="UDN120" s="149"/>
      <c r="UDO120" s="149"/>
      <c r="UDP120" s="149"/>
      <c r="UDQ120" s="149"/>
      <c r="UDR120" s="149"/>
      <c r="UDS120" s="149"/>
      <c r="UDT120" s="149"/>
      <c r="UDU120" s="149"/>
      <c r="UDV120" s="149"/>
      <c r="UDW120" s="149"/>
      <c r="UDX120" s="149"/>
      <c r="UDY120" s="149"/>
      <c r="UDZ120" s="149"/>
      <c r="UEA120" s="149"/>
      <c r="UEB120" s="149"/>
      <c r="UEC120" s="149"/>
      <c r="UED120" s="149"/>
      <c r="UEE120" s="149"/>
      <c r="UEF120" s="149"/>
      <c r="UEG120" s="149"/>
      <c r="UEH120" s="149"/>
      <c r="UEI120" s="149"/>
      <c r="UEJ120" s="149"/>
      <c r="UEK120" s="149"/>
      <c r="UEL120" s="149"/>
      <c r="UEM120" s="149"/>
      <c r="UEN120" s="149"/>
      <c r="UEO120" s="149"/>
      <c r="UEP120" s="149"/>
      <c r="UEQ120" s="149"/>
      <c r="UER120" s="149"/>
      <c r="UES120" s="149"/>
      <c r="UET120" s="149"/>
      <c r="UEU120" s="149"/>
      <c r="UEV120" s="149"/>
      <c r="UEW120" s="149"/>
      <c r="UEX120" s="149"/>
      <c r="UEY120" s="149"/>
      <c r="UEZ120" s="149"/>
      <c r="UFA120" s="149"/>
      <c r="UFB120" s="149"/>
      <c r="UFC120" s="149"/>
      <c r="UFD120" s="149"/>
      <c r="UFE120" s="149"/>
      <c r="UFF120" s="149"/>
      <c r="UFG120" s="149"/>
      <c r="UFH120" s="149"/>
      <c r="UFI120" s="149"/>
      <c r="UFJ120" s="149"/>
      <c r="UFK120" s="149"/>
      <c r="UFL120" s="149"/>
      <c r="UFM120" s="149"/>
      <c r="UFN120" s="149"/>
      <c r="UFO120" s="149"/>
      <c r="UFP120" s="149"/>
      <c r="UFQ120" s="149"/>
      <c r="UFR120" s="149"/>
      <c r="UFS120" s="149"/>
      <c r="UFT120" s="149"/>
      <c r="UFU120" s="149"/>
      <c r="UFV120" s="149"/>
      <c r="UFW120" s="149"/>
      <c r="UFX120" s="149"/>
      <c r="UFY120" s="149"/>
      <c r="UFZ120" s="149"/>
      <c r="UGA120" s="149"/>
      <c r="UGB120" s="149"/>
      <c r="UGC120" s="149"/>
      <c r="UGD120" s="149"/>
      <c r="UGE120" s="149"/>
      <c r="UGF120" s="149"/>
      <c r="UGG120" s="149"/>
      <c r="UGH120" s="149"/>
      <c r="UGI120" s="149"/>
      <c r="UGJ120" s="149"/>
      <c r="UGK120" s="149"/>
      <c r="UGL120" s="149"/>
      <c r="UGM120" s="149"/>
      <c r="UGN120" s="149"/>
      <c r="UGO120" s="149"/>
      <c r="UGP120" s="149"/>
      <c r="UGQ120" s="149"/>
      <c r="UGR120" s="149"/>
      <c r="UGS120" s="149"/>
      <c r="UGT120" s="149"/>
      <c r="UGU120" s="149"/>
      <c r="UGV120" s="149"/>
      <c r="UGW120" s="149"/>
      <c r="UGX120" s="149"/>
      <c r="UGY120" s="149"/>
      <c r="UGZ120" s="149"/>
      <c r="UHA120" s="149"/>
      <c r="UHB120" s="149"/>
      <c r="UHC120" s="149"/>
      <c r="UHD120" s="149"/>
      <c r="UHE120" s="149"/>
      <c r="UHF120" s="149"/>
      <c r="UHG120" s="149"/>
      <c r="UHH120" s="149"/>
      <c r="UHI120" s="149"/>
      <c r="UHJ120" s="149"/>
      <c r="UHK120" s="149"/>
      <c r="UHL120" s="149"/>
      <c r="UHM120" s="149"/>
      <c r="UHN120" s="149"/>
      <c r="UHO120" s="149"/>
      <c r="UHP120" s="149"/>
      <c r="UHQ120" s="149"/>
      <c r="UHR120" s="149"/>
      <c r="UHS120" s="149"/>
      <c r="UHT120" s="149"/>
      <c r="UHU120" s="149"/>
      <c r="UHV120" s="149"/>
      <c r="UHW120" s="149"/>
      <c r="UHX120" s="149"/>
      <c r="UHY120" s="149"/>
      <c r="UHZ120" s="149"/>
      <c r="UIA120" s="149"/>
      <c r="UIB120" s="149"/>
      <c r="UIC120" s="149"/>
      <c r="UID120" s="149"/>
      <c r="UIE120" s="149"/>
      <c r="UIF120" s="149"/>
      <c r="UIG120" s="149"/>
      <c r="UIH120" s="149"/>
      <c r="UII120" s="149"/>
      <c r="UIJ120" s="149"/>
      <c r="UIK120" s="149"/>
      <c r="UIL120" s="149"/>
      <c r="UIM120" s="149"/>
      <c r="UIN120" s="149"/>
      <c r="UIO120" s="149"/>
      <c r="UIP120" s="149"/>
      <c r="UIQ120" s="149"/>
      <c r="UIR120" s="149"/>
      <c r="UIS120" s="149"/>
      <c r="UIT120" s="149"/>
      <c r="UIU120" s="149"/>
      <c r="UIV120" s="149"/>
      <c r="UIW120" s="149"/>
      <c r="UIX120" s="149"/>
      <c r="UIY120" s="149"/>
      <c r="UIZ120" s="149"/>
      <c r="UJA120" s="149"/>
      <c r="UJB120" s="149"/>
      <c r="UJC120" s="149"/>
      <c r="UJD120" s="149"/>
      <c r="UJE120" s="149"/>
      <c r="UJF120" s="149"/>
      <c r="UJG120" s="149"/>
      <c r="UJH120" s="149"/>
      <c r="UJI120" s="149"/>
      <c r="UJJ120" s="149"/>
      <c r="UJK120" s="149"/>
      <c r="UJL120" s="149"/>
      <c r="UJM120" s="149"/>
      <c r="UJN120" s="149"/>
      <c r="UJO120" s="149"/>
      <c r="UJP120" s="149"/>
      <c r="UJQ120" s="149"/>
      <c r="UJR120" s="149"/>
      <c r="UJS120" s="149"/>
      <c r="UJT120" s="149"/>
      <c r="UJU120" s="149"/>
      <c r="UJV120" s="149"/>
      <c r="UJW120" s="149"/>
      <c r="UJX120" s="149"/>
      <c r="UJY120" s="149"/>
      <c r="UJZ120" s="149"/>
      <c r="UKA120" s="149"/>
      <c r="UKB120" s="149"/>
      <c r="UKC120" s="149"/>
      <c r="UKD120" s="149"/>
      <c r="UKE120" s="149"/>
      <c r="UKF120" s="149"/>
      <c r="UKG120" s="149"/>
      <c r="UKH120" s="149"/>
      <c r="UKI120" s="149"/>
      <c r="UKJ120" s="149"/>
      <c r="UKK120" s="149"/>
      <c r="UKL120" s="149"/>
      <c r="UKM120" s="149"/>
      <c r="UKN120" s="149"/>
      <c r="UKO120" s="149"/>
      <c r="UKP120" s="149"/>
      <c r="UKQ120" s="149"/>
      <c r="UKR120" s="149"/>
      <c r="UKS120" s="149"/>
      <c r="UKT120" s="149"/>
      <c r="UKU120" s="149"/>
      <c r="UKV120" s="149"/>
      <c r="UKW120" s="149"/>
      <c r="UKX120" s="149"/>
      <c r="UKY120" s="149"/>
      <c r="UKZ120" s="149"/>
      <c r="ULA120" s="149"/>
      <c r="ULB120" s="149"/>
      <c r="ULC120" s="149"/>
      <c r="ULD120" s="149"/>
      <c r="ULE120" s="149"/>
      <c r="ULF120" s="149"/>
      <c r="ULG120" s="149"/>
      <c r="ULH120" s="149"/>
      <c r="ULI120" s="149"/>
      <c r="ULJ120" s="149"/>
      <c r="ULK120" s="149"/>
      <c r="ULL120" s="149"/>
      <c r="ULM120" s="149"/>
      <c r="ULN120" s="149"/>
      <c r="ULO120" s="149"/>
      <c r="ULP120" s="149"/>
      <c r="ULQ120" s="149"/>
      <c r="ULR120" s="149"/>
      <c r="ULS120" s="149"/>
      <c r="ULT120" s="149"/>
      <c r="ULU120" s="149"/>
      <c r="ULV120" s="149"/>
      <c r="ULW120" s="149"/>
      <c r="ULX120" s="149"/>
      <c r="ULY120" s="149"/>
      <c r="ULZ120" s="149"/>
      <c r="UMA120" s="149"/>
      <c r="UMB120" s="149"/>
      <c r="UMC120" s="149"/>
      <c r="UMD120" s="149"/>
      <c r="UME120" s="149"/>
      <c r="UMF120" s="149"/>
      <c r="UMG120" s="149"/>
      <c r="UMH120" s="149"/>
      <c r="UMI120" s="149"/>
      <c r="UMJ120" s="149"/>
      <c r="UMK120" s="149"/>
      <c r="UML120" s="149"/>
      <c r="UMM120" s="149"/>
      <c r="UMN120" s="149"/>
      <c r="UMO120" s="149"/>
      <c r="UMP120" s="149"/>
      <c r="UMQ120" s="149"/>
      <c r="UMR120" s="149"/>
      <c r="UMS120" s="149"/>
      <c r="UMT120" s="149"/>
      <c r="UMU120" s="149"/>
      <c r="UMV120" s="149"/>
      <c r="UMW120" s="149"/>
      <c r="UMX120" s="149"/>
      <c r="UMY120" s="149"/>
      <c r="UMZ120" s="149"/>
      <c r="UNA120" s="149"/>
      <c r="UNB120" s="149"/>
      <c r="UNC120" s="149"/>
      <c r="UND120" s="149"/>
      <c r="UNE120" s="149"/>
      <c r="UNF120" s="149"/>
      <c r="UNG120" s="149"/>
      <c r="UNH120" s="149"/>
      <c r="UNI120" s="149"/>
      <c r="UNJ120" s="149"/>
      <c r="UNK120" s="149"/>
      <c r="UNL120" s="149"/>
      <c r="UNM120" s="149"/>
      <c r="UNN120" s="149"/>
      <c r="UNO120" s="149"/>
      <c r="UNP120" s="149"/>
      <c r="UNQ120" s="149"/>
      <c r="UNR120" s="149"/>
      <c r="UNS120" s="149"/>
      <c r="UNT120" s="149"/>
      <c r="UNU120" s="149"/>
      <c r="UNV120" s="149"/>
      <c r="UNW120" s="149"/>
      <c r="UNX120" s="149"/>
      <c r="UNY120" s="149"/>
      <c r="UNZ120" s="149"/>
      <c r="UOA120" s="149"/>
      <c r="UOB120" s="149"/>
      <c r="UOC120" s="149"/>
      <c r="UOD120" s="149"/>
      <c r="UOE120" s="149"/>
      <c r="UOF120" s="149"/>
      <c r="UOG120" s="149"/>
      <c r="UOH120" s="149"/>
      <c r="UOI120" s="149"/>
      <c r="UOJ120" s="149"/>
      <c r="UOK120" s="149"/>
      <c r="UOL120" s="149"/>
      <c r="UOM120" s="149"/>
      <c r="UON120" s="149"/>
      <c r="UOO120" s="149"/>
      <c r="UOP120" s="149"/>
      <c r="UOQ120" s="149"/>
      <c r="UOR120" s="149"/>
      <c r="UOS120" s="149"/>
      <c r="UOT120" s="149"/>
      <c r="UOU120" s="149"/>
      <c r="UOV120" s="149"/>
      <c r="UOW120" s="149"/>
      <c r="UOX120" s="149"/>
      <c r="UOY120" s="149"/>
      <c r="UOZ120" s="149"/>
      <c r="UPA120" s="149"/>
      <c r="UPB120" s="149"/>
      <c r="UPC120" s="149"/>
      <c r="UPD120" s="149"/>
      <c r="UPE120" s="149"/>
      <c r="UPF120" s="149"/>
      <c r="UPG120" s="149"/>
      <c r="UPH120" s="149"/>
      <c r="UPI120" s="149"/>
      <c r="UPJ120" s="149"/>
      <c r="UPK120" s="149"/>
      <c r="UPL120" s="149"/>
      <c r="UPM120" s="149"/>
      <c r="UPN120" s="149"/>
      <c r="UPO120" s="149"/>
      <c r="UPP120" s="149"/>
      <c r="UPQ120" s="149"/>
      <c r="UPR120" s="149"/>
      <c r="UPS120" s="149"/>
      <c r="UPT120" s="149"/>
      <c r="UPU120" s="149"/>
      <c r="UPV120" s="149"/>
      <c r="UPW120" s="149"/>
      <c r="UPX120" s="149"/>
      <c r="UPY120" s="149"/>
      <c r="UPZ120" s="149"/>
      <c r="UQA120" s="149"/>
      <c r="UQB120" s="149"/>
      <c r="UQC120" s="149"/>
      <c r="UQD120" s="149"/>
      <c r="UQE120" s="149"/>
      <c r="UQF120" s="149"/>
      <c r="UQG120" s="149"/>
      <c r="UQH120" s="149"/>
      <c r="UQI120" s="149"/>
      <c r="UQJ120" s="149"/>
      <c r="UQK120" s="149"/>
      <c r="UQL120" s="149"/>
      <c r="UQM120" s="149"/>
      <c r="UQN120" s="149"/>
      <c r="UQO120" s="149"/>
      <c r="UQP120" s="149"/>
      <c r="UQQ120" s="149"/>
      <c r="UQR120" s="149"/>
      <c r="UQS120" s="149"/>
      <c r="UQT120" s="149"/>
      <c r="UQU120" s="149"/>
      <c r="UQV120" s="149"/>
      <c r="UQW120" s="149"/>
      <c r="UQX120" s="149"/>
      <c r="UQY120" s="149"/>
      <c r="UQZ120" s="149"/>
      <c r="URA120" s="149"/>
      <c r="URB120" s="149"/>
      <c r="URC120" s="149"/>
      <c r="URD120" s="149"/>
      <c r="URE120" s="149"/>
      <c r="URF120" s="149"/>
      <c r="URG120" s="149"/>
      <c r="URH120" s="149"/>
      <c r="URI120" s="149"/>
      <c r="URJ120" s="149"/>
      <c r="URK120" s="149"/>
      <c r="URL120" s="149"/>
      <c r="URM120" s="149"/>
      <c r="URN120" s="149"/>
      <c r="URO120" s="149"/>
      <c r="URP120" s="149"/>
      <c r="URQ120" s="149"/>
      <c r="URR120" s="149"/>
      <c r="URS120" s="149"/>
      <c r="URT120" s="149"/>
      <c r="URU120" s="149"/>
      <c r="URV120" s="149"/>
      <c r="URW120" s="149"/>
      <c r="URX120" s="149"/>
      <c r="URY120" s="149"/>
      <c r="URZ120" s="149"/>
      <c r="USA120" s="149"/>
      <c r="USB120" s="149"/>
      <c r="USC120" s="149"/>
      <c r="USD120" s="149"/>
      <c r="USE120" s="149"/>
      <c r="USF120" s="149"/>
      <c r="USG120" s="149"/>
      <c r="USH120" s="149"/>
      <c r="USI120" s="149"/>
      <c r="USJ120" s="149"/>
      <c r="USK120" s="149"/>
      <c r="USL120" s="149"/>
      <c r="USM120" s="149"/>
      <c r="USN120" s="149"/>
      <c r="USO120" s="149"/>
      <c r="USP120" s="149"/>
      <c r="USQ120" s="149"/>
      <c r="USR120" s="149"/>
      <c r="USS120" s="149"/>
      <c r="UST120" s="149"/>
      <c r="USU120" s="149"/>
      <c r="USV120" s="149"/>
      <c r="USW120" s="149"/>
      <c r="USX120" s="149"/>
      <c r="USY120" s="149"/>
      <c r="USZ120" s="149"/>
      <c r="UTA120" s="149"/>
      <c r="UTB120" s="149"/>
      <c r="UTC120" s="149"/>
      <c r="UTD120" s="149"/>
      <c r="UTE120" s="149"/>
      <c r="UTF120" s="149"/>
      <c r="UTG120" s="149"/>
      <c r="UTH120" s="149"/>
      <c r="UTI120" s="149"/>
      <c r="UTJ120" s="149"/>
      <c r="UTK120" s="149"/>
      <c r="UTL120" s="149"/>
      <c r="UTM120" s="149"/>
      <c r="UTN120" s="149"/>
      <c r="UTO120" s="149"/>
      <c r="UTP120" s="149"/>
      <c r="UTQ120" s="149"/>
      <c r="UTR120" s="149"/>
      <c r="UTS120" s="149"/>
      <c r="UTT120" s="149"/>
      <c r="UTU120" s="149"/>
      <c r="UTV120" s="149"/>
      <c r="UTW120" s="149"/>
      <c r="UTX120" s="149"/>
      <c r="UTY120" s="149"/>
      <c r="UTZ120" s="149"/>
      <c r="UUA120" s="149"/>
      <c r="UUB120" s="149"/>
      <c r="UUC120" s="149"/>
      <c r="UUD120" s="149"/>
      <c r="UUE120" s="149"/>
      <c r="UUF120" s="149"/>
      <c r="UUG120" s="149"/>
      <c r="UUH120" s="149"/>
      <c r="UUI120" s="149"/>
      <c r="UUJ120" s="149"/>
      <c r="UUK120" s="149"/>
      <c r="UUL120" s="149"/>
      <c r="UUM120" s="149"/>
      <c r="UUN120" s="149"/>
      <c r="UUO120" s="149"/>
      <c r="UUP120" s="149"/>
      <c r="UUQ120" s="149"/>
      <c r="UUR120" s="149"/>
      <c r="UUS120" s="149"/>
      <c r="UUT120" s="149"/>
      <c r="UUU120" s="149"/>
      <c r="UUV120" s="149"/>
      <c r="UUW120" s="149"/>
      <c r="UUX120" s="149"/>
      <c r="UUY120" s="149"/>
      <c r="UUZ120" s="149"/>
      <c r="UVA120" s="149"/>
      <c r="UVB120" s="149"/>
      <c r="UVC120" s="149"/>
      <c r="UVD120" s="149"/>
      <c r="UVE120" s="149"/>
      <c r="UVF120" s="149"/>
      <c r="UVG120" s="149"/>
      <c r="UVH120" s="149"/>
      <c r="UVI120" s="149"/>
      <c r="UVJ120" s="149"/>
      <c r="UVK120" s="149"/>
      <c r="UVL120" s="149"/>
      <c r="UVM120" s="149"/>
      <c r="UVN120" s="149"/>
      <c r="UVO120" s="149"/>
      <c r="UVP120" s="149"/>
      <c r="UVQ120" s="149"/>
      <c r="UVR120" s="149"/>
      <c r="UVS120" s="149"/>
      <c r="UVT120" s="149"/>
      <c r="UVU120" s="149"/>
      <c r="UVV120" s="149"/>
      <c r="UVW120" s="149"/>
      <c r="UVX120" s="149"/>
      <c r="UVY120" s="149"/>
      <c r="UVZ120" s="149"/>
      <c r="UWA120" s="149"/>
      <c r="UWB120" s="149"/>
      <c r="UWC120" s="149"/>
      <c r="UWD120" s="149"/>
      <c r="UWE120" s="149"/>
      <c r="UWF120" s="149"/>
      <c r="UWG120" s="149"/>
      <c r="UWH120" s="149"/>
      <c r="UWI120" s="149"/>
      <c r="UWJ120" s="149"/>
      <c r="UWK120" s="149"/>
      <c r="UWL120" s="149"/>
      <c r="UWM120" s="149"/>
      <c r="UWN120" s="149"/>
      <c r="UWO120" s="149"/>
      <c r="UWP120" s="149"/>
      <c r="UWQ120" s="149"/>
      <c r="UWR120" s="149"/>
      <c r="UWS120" s="149"/>
      <c r="UWT120" s="149"/>
      <c r="UWU120" s="149"/>
      <c r="UWV120" s="149"/>
      <c r="UWW120" s="149"/>
      <c r="UWX120" s="149"/>
      <c r="UWY120" s="149"/>
      <c r="UWZ120" s="149"/>
      <c r="UXA120" s="149"/>
      <c r="UXB120" s="149"/>
      <c r="UXC120" s="149"/>
      <c r="UXD120" s="149"/>
      <c r="UXE120" s="149"/>
      <c r="UXF120" s="149"/>
      <c r="UXG120" s="149"/>
      <c r="UXH120" s="149"/>
      <c r="UXI120" s="149"/>
      <c r="UXJ120" s="149"/>
      <c r="UXK120" s="149"/>
      <c r="UXL120" s="149"/>
      <c r="UXM120" s="149"/>
      <c r="UXN120" s="149"/>
      <c r="UXO120" s="149"/>
      <c r="UXP120" s="149"/>
      <c r="UXQ120" s="149"/>
      <c r="UXR120" s="149"/>
      <c r="UXS120" s="149"/>
      <c r="UXT120" s="149"/>
      <c r="UXU120" s="149"/>
      <c r="UXV120" s="149"/>
      <c r="UXW120" s="149"/>
      <c r="UXX120" s="149"/>
      <c r="UXY120" s="149"/>
      <c r="UXZ120" s="149"/>
      <c r="UYA120" s="149"/>
      <c r="UYB120" s="149"/>
      <c r="UYC120" s="149"/>
      <c r="UYD120" s="149"/>
      <c r="UYE120" s="149"/>
      <c r="UYF120" s="149"/>
      <c r="UYG120" s="149"/>
      <c r="UYH120" s="149"/>
      <c r="UYI120" s="149"/>
      <c r="UYJ120" s="149"/>
      <c r="UYK120" s="149"/>
      <c r="UYL120" s="149"/>
      <c r="UYM120" s="149"/>
      <c r="UYN120" s="149"/>
      <c r="UYO120" s="149"/>
      <c r="UYP120" s="149"/>
      <c r="UYQ120" s="149"/>
      <c r="UYR120" s="149"/>
      <c r="UYS120" s="149"/>
      <c r="UYT120" s="149"/>
      <c r="UYU120" s="149"/>
      <c r="UYV120" s="149"/>
      <c r="UYW120" s="149"/>
      <c r="UYX120" s="149"/>
      <c r="UYY120" s="149"/>
      <c r="UYZ120" s="149"/>
      <c r="UZA120" s="149"/>
      <c r="UZB120" s="149"/>
      <c r="UZC120" s="149"/>
      <c r="UZD120" s="149"/>
      <c r="UZE120" s="149"/>
      <c r="UZF120" s="149"/>
      <c r="UZG120" s="149"/>
      <c r="UZH120" s="149"/>
      <c r="UZI120" s="149"/>
      <c r="UZJ120" s="149"/>
      <c r="UZK120" s="149"/>
      <c r="UZL120" s="149"/>
      <c r="UZM120" s="149"/>
      <c r="UZN120" s="149"/>
      <c r="UZO120" s="149"/>
      <c r="UZP120" s="149"/>
      <c r="UZQ120" s="149"/>
      <c r="UZR120" s="149"/>
      <c r="UZS120" s="149"/>
      <c r="UZT120" s="149"/>
      <c r="UZU120" s="149"/>
      <c r="UZV120" s="149"/>
      <c r="UZW120" s="149"/>
      <c r="UZX120" s="149"/>
      <c r="UZY120" s="149"/>
      <c r="UZZ120" s="149"/>
      <c r="VAA120" s="149"/>
      <c r="VAB120" s="149"/>
      <c r="VAC120" s="149"/>
      <c r="VAD120" s="149"/>
      <c r="VAE120" s="149"/>
      <c r="VAF120" s="149"/>
      <c r="VAG120" s="149"/>
      <c r="VAH120" s="149"/>
      <c r="VAI120" s="149"/>
      <c r="VAJ120" s="149"/>
      <c r="VAK120" s="149"/>
      <c r="VAL120" s="149"/>
      <c r="VAM120" s="149"/>
      <c r="VAN120" s="149"/>
      <c r="VAO120" s="149"/>
      <c r="VAP120" s="149"/>
      <c r="VAQ120" s="149"/>
      <c r="VAR120" s="149"/>
      <c r="VAS120" s="149"/>
      <c r="VAT120" s="149"/>
      <c r="VAU120" s="149"/>
      <c r="VAV120" s="149"/>
      <c r="VAW120" s="149"/>
      <c r="VAX120" s="149"/>
      <c r="VAY120" s="149"/>
      <c r="VAZ120" s="149"/>
      <c r="VBA120" s="149"/>
      <c r="VBB120" s="149"/>
      <c r="VBC120" s="149"/>
      <c r="VBD120" s="149"/>
      <c r="VBE120" s="149"/>
      <c r="VBF120" s="149"/>
      <c r="VBG120" s="149"/>
      <c r="VBH120" s="149"/>
      <c r="VBI120" s="149"/>
      <c r="VBJ120" s="149"/>
      <c r="VBK120" s="149"/>
      <c r="VBL120" s="149"/>
      <c r="VBM120" s="149"/>
      <c r="VBN120" s="149"/>
      <c r="VBO120" s="149"/>
      <c r="VBP120" s="149"/>
      <c r="VBQ120" s="149"/>
      <c r="VBR120" s="149"/>
      <c r="VBS120" s="149"/>
      <c r="VBT120" s="149"/>
      <c r="VBU120" s="149"/>
      <c r="VBV120" s="149"/>
      <c r="VBW120" s="149"/>
      <c r="VBX120" s="149"/>
      <c r="VBY120" s="149"/>
      <c r="VBZ120" s="149"/>
      <c r="VCA120" s="149"/>
      <c r="VCB120" s="149"/>
      <c r="VCC120" s="149"/>
      <c r="VCD120" s="149"/>
      <c r="VCE120" s="149"/>
      <c r="VCF120" s="149"/>
      <c r="VCG120" s="149"/>
      <c r="VCH120" s="149"/>
      <c r="VCI120" s="149"/>
      <c r="VCJ120" s="149"/>
      <c r="VCK120" s="149"/>
      <c r="VCL120" s="149"/>
      <c r="VCM120" s="149"/>
      <c r="VCN120" s="149"/>
      <c r="VCO120" s="149"/>
      <c r="VCP120" s="149"/>
      <c r="VCQ120" s="149"/>
      <c r="VCR120" s="149"/>
      <c r="VCS120" s="149"/>
      <c r="VCT120" s="149"/>
      <c r="VCU120" s="149"/>
      <c r="VCV120" s="149"/>
      <c r="VCW120" s="149"/>
      <c r="VCX120" s="149"/>
      <c r="VCY120" s="149"/>
      <c r="VCZ120" s="149"/>
      <c r="VDA120" s="149"/>
      <c r="VDB120" s="149"/>
      <c r="VDC120" s="149"/>
      <c r="VDD120" s="149"/>
      <c r="VDE120" s="149"/>
      <c r="VDF120" s="149"/>
      <c r="VDG120" s="149"/>
      <c r="VDH120" s="149"/>
      <c r="VDI120" s="149"/>
      <c r="VDJ120" s="149"/>
      <c r="VDK120" s="149"/>
      <c r="VDL120" s="149"/>
      <c r="VDM120" s="149"/>
      <c r="VDN120" s="149"/>
      <c r="VDO120" s="149"/>
      <c r="VDP120" s="149"/>
      <c r="VDQ120" s="149"/>
      <c r="VDR120" s="149"/>
      <c r="VDS120" s="149"/>
      <c r="VDT120" s="149"/>
      <c r="VDU120" s="149"/>
      <c r="VDV120" s="149"/>
      <c r="VDW120" s="149"/>
      <c r="VDX120" s="149"/>
      <c r="VDY120" s="149"/>
      <c r="VDZ120" s="149"/>
      <c r="VEA120" s="149"/>
      <c r="VEB120" s="149"/>
      <c r="VEC120" s="149"/>
      <c r="VED120" s="149"/>
      <c r="VEE120" s="149"/>
      <c r="VEF120" s="149"/>
      <c r="VEG120" s="149"/>
      <c r="VEH120" s="149"/>
      <c r="VEI120" s="149"/>
      <c r="VEJ120" s="149"/>
      <c r="VEK120" s="149"/>
      <c r="VEL120" s="149"/>
      <c r="VEM120" s="149"/>
      <c r="VEN120" s="149"/>
      <c r="VEO120" s="149"/>
      <c r="VEP120" s="149"/>
      <c r="VEQ120" s="149"/>
      <c r="VER120" s="149"/>
      <c r="VES120" s="149"/>
      <c r="VET120" s="149"/>
      <c r="VEU120" s="149"/>
      <c r="VEV120" s="149"/>
      <c r="VEW120" s="149"/>
      <c r="VEX120" s="149"/>
      <c r="VEY120" s="149"/>
      <c r="VEZ120" s="149"/>
      <c r="VFA120" s="149"/>
      <c r="VFB120" s="149"/>
      <c r="VFC120" s="149"/>
      <c r="VFD120" s="149"/>
      <c r="VFE120" s="149"/>
      <c r="VFF120" s="149"/>
      <c r="VFG120" s="149"/>
      <c r="VFH120" s="149"/>
      <c r="VFI120" s="149"/>
      <c r="VFJ120" s="149"/>
      <c r="VFK120" s="149"/>
      <c r="VFL120" s="149"/>
      <c r="VFM120" s="149"/>
      <c r="VFN120" s="149"/>
      <c r="VFO120" s="149"/>
      <c r="VFP120" s="149"/>
      <c r="VFQ120" s="149"/>
      <c r="VFR120" s="149"/>
      <c r="VFS120" s="149"/>
      <c r="VFT120" s="149"/>
      <c r="VFU120" s="149"/>
      <c r="VFV120" s="149"/>
      <c r="VFW120" s="149"/>
      <c r="VFX120" s="149"/>
      <c r="VFY120" s="149"/>
      <c r="VFZ120" s="149"/>
      <c r="VGA120" s="149"/>
      <c r="VGB120" s="149"/>
      <c r="VGC120" s="149"/>
      <c r="VGD120" s="149"/>
      <c r="VGE120" s="149"/>
      <c r="VGF120" s="149"/>
      <c r="VGG120" s="149"/>
      <c r="VGH120" s="149"/>
      <c r="VGI120" s="149"/>
      <c r="VGJ120" s="149"/>
      <c r="VGK120" s="149"/>
      <c r="VGL120" s="149"/>
      <c r="VGM120" s="149"/>
      <c r="VGN120" s="149"/>
      <c r="VGO120" s="149"/>
      <c r="VGP120" s="149"/>
      <c r="VGQ120" s="149"/>
      <c r="VGR120" s="149"/>
      <c r="VGS120" s="149"/>
      <c r="VGT120" s="149"/>
      <c r="VGU120" s="149"/>
      <c r="VGV120" s="149"/>
      <c r="VGW120" s="149"/>
      <c r="VGX120" s="149"/>
      <c r="VGY120" s="149"/>
      <c r="VGZ120" s="149"/>
      <c r="VHA120" s="149"/>
      <c r="VHB120" s="149"/>
      <c r="VHC120" s="149"/>
      <c r="VHD120" s="149"/>
      <c r="VHE120" s="149"/>
      <c r="VHF120" s="149"/>
      <c r="VHG120" s="149"/>
      <c r="VHH120" s="149"/>
      <c r="VHI120" s="149"/>
      <c r="VHJ120" s="149"/>
      <c r="VHK120" s="149"/>
      <c r="VHL120" s="149"/>
      <c r="VHM120" s="149"/>
      <c r="VHN120" s="149"/>
      <c r="VHO120" s="149"/>
      <c r="VHP120" s="149"/>
      <c r="VHQ120" s="149"/>
      <c r="VHR120" s="149"/>
      <c r="VHS120" s="149"/>
      <c r="VHT120" s="149"/>
      <c r="VHU120" s="149"/>
      <c r="VHV120" s="149"/>
      <c r="VHW120" s="149"/>
      <c r="VHX120" s="149"/>
      <c r="VHY120" s="149"/>
      <c r="VHZ120" s="149"/>
      <c r="VIA120" s="149"/>
      <c r="VIB120" s="149"/>
      <c r="VIC120" s="149"/>
      <c r="VID120" s="149"/>
      <c r="VIE120" s="149"/>
      <c r="VIF120" s="149"/>
      <c r="VIG120" s="149"/>
      <c r="VIH120" s="149"/>
      <c r="VII120" s="149"/>
      <c r="VIJ120" s="149"/>
      <c r="VIK120" s="149"/>
      <c r="VIL120" s="149"/>
      <c r="VIM120" s="149"/>
      <c r="VIN120" s="149"/>
      <c r="VIO120" s="149"/>
      <c r="VIP120" s="149"/>
      <c r="VIQ120" s="149"/>
      <c r="VIR120" s="149"/>
      <c r="VIS120" s="149"/>
      <c r="VIT120" s="149"/>
      <c r="VIU120" s="149"/>
      <c r="VIV120" s="149"/>
      <c r="VIW120" s="149"/>
      <c r="VIX120" s="149"/>
      <c r="VIY120" s="149"/>
      <c r="VIZ120" s="149"/>
      <c r="VJA120" s="149"/>
      <c r="VJB120" s="149"/>
      <c r="VJC120" s="149"/>
      <c r="VJD120" s="149"/>
      <c r="VJE120" s="149"/>
      <c r="VJF120" s="149"/>
      <c r="VJG120" s="149"/>
      <c r="VJH120" s="149"/>
      <c r="VJI120" s="149"/>
      <c r="VJJ120" s="149"/>
      <c r="VJK120" s="149"/>
      <c r="VJL120" s="149"/>
      <c r="VJM120" s="149"/>
      <c r="VJN120" s="149"/>
      <c r="VJO120" s="149"/>
      <c r="VJP120" s="149"/>
      <c r="VJQ120" s="149"/>
      <c r="VJR120" s="149"/>
      <c r="VJS120" s="149"/>
      <c r="VJT120" s="149"/>
      <c r="VJU120" s="149"/>
      <c r="VJV120" s="149"/>
      <c r="VJW120" s="149"/>
      <c r="VJX120" s="149"/>
      <c r="VJY120" s="149"/>
      <c r="VJZ120" s="149"/>
      <c r="VKA120" s="149"/>
      <c r="VKB120" s="149"/>
      <c r="VKC120" s="149"/>
      <c r="VKD120" s="149"/>
      <c r="VKE120" s="149"/>
      <c r="VKF120" s="149"/>
      <c r="VKG120" s="149"/>
      <c r="VKH120" s="149"/>
      <c r="VKI120" s="149"/>
      <c r="VKJ120" s="149"/>
      <c r="VKK120" s="149"/>
      <c r="VKL120" s="149"/>
      <c r="VKM120" s="149"/>
      <c r="VKN120" s="149"/>
      <c r="VKO120" s="149"/>
      <c r="VKP120" s="149"/>
      <c r="VKQ120" s="149"/>
      <c r="VKR120" s="149"/>
      <c r="VKS120" s="149"/>
      <c r="VKT120" s="149"/>
      <c r="VKU120" s="149"/>
      <c r="VKV120" s="149"/>
      <c r="VKW120" s="149"/>
      <c r="VKX120" s="149"/>
      <c r="VKY120" s="149"/>
      <c r="VKZ120" s="149"/>
      <c r="VLA120" s="149"/>
      <c r="VLB120" s="149"/>
      <c r="VLC120" s="149"/>
      <c r="VLD120" s="149"/>
      <c r="VLE120" s="149"/>
      <c r="VLF120" s="149"/>
      <c r="VLG120" s="149"/>
      <c r="VLH120" s="149"/>
      <c r="VLI120" s="149"/>
      <c r="VLJ120" s="149"/>
      <c r="VLK120" s="149"/>
      <c r="VLL120" s="149"/>
      <c r="VLM120" s="149"/>
      <c r="VLN120" s="149"/>
      <c r="VLO120" s="149"/>
      <c r="VLP120" s="149"/>
      <c r="VLQ120" s="149"/>
      <c r="VLR120" s="149"/>
      <c r="VLS120" s="149"/>
      <c r="VLT120" s="149"/>
      <c r="VLU120" s="149"/>
      <c r="VLV120" s="149"/>
      <c r="VLW120" s="149"/>
      <c r="VLX120" s="149"/>
      <c r="VLY120" s="149"/>
      <c r="VLZ120" s="149"/>
      <c r="VMA120" s="149"/>
      <c r="VMB120" s="149"/>
      <c r="VMC120" s="149"/>
      <c r="VMD120" s="149"/>
      <c r="VME120" s="149"/>
      <c r="VMF120" s="149"/>
      <c r="VMG120" s="149"/>
      <c r="VMH120" s="149"/>
      <c r="VMI120" s="149"/>
      <c r="VMJ120" s="149"/>
      <c r="VMK120" s="149"/>
      <c r="VML120" s="149"/>
      <c r="VMM120" s="149"/>
      <c r="VMN120" s="149"/>
      <c r="VMO120" s="149"/>
      <c r="VMP120" s="149"/>
      <c r="VMQ120" s="149"/>
      <c r="VMR120" s="149"/>
      <c r="VMS120" s="149"/>
      <c r="VMT120" s="149"/>
      <c r="VMU120" s="149"/>
      <c r="VMV120" s="149"/>
      <c r="VMW120" s="149"/>
      <c r="VMX120" s="149"/>
      <c r="VMY120" s="149"/>
      <c r="VMZ120" s="149"/>
      <c r="VNA120" s="149"/>
      <c r="VNB120" s="149"/>
      <c r="VNC120" s="149"/>
      <c r="VND120" s="149"/>
      <c r="VNE120" s="149"/>
      <c r="VNF120" s="149"/>
      <c r="VNG120" s="149"/>
      <c r="VNH120" s="149"/>
      <c r="VNI120" s="149"/>
      <c r="VNJ120" s="149"/>
      <c r="VNK120" s="149"/>
      <c r="VNL120" s="149"/>
      <c r="VNM120" s="149"/>
      <c r="VNN120" s="149"/>
      <c r="VNO120" s="149"/>
      <c r="VNP120" s="149"/>
      <c r="VNQ120" s="149"/>
      <c r="VNR120" s="149"/>
      <c r="VNS120" s="149"/>
      <c r="VNT120" s="149"/>
      <c r="VNU120" s="149"/>
      <c r="VNV120" s="149"/>
      <c r="VNW120" s="149"/>
      <c r="VNX120" s="149"/>
      <c r="VNY120" s="149"/>
      <c r="VNZ120" s="149"/>
      <c r="VOA120" s="149"/>
      <c r="VOB120" s="149"/>
      <c r="VOC120" s="149"/>
      <c r="VOD120" s="149"/>
      <c r="VOE120" s="149"/>
      <c r="VOF120" s="149"/>
      <c r="VOG120" s="149"/>
      <c r="VOH120" s="149"/>
      <c r="VOI120" s="149"/>
      <c r="VOJ120" s="149"/>
      <c r="VOK120" s="149"/>
      <c r="VOL120" s="149"/>
      <c r="VOM120" s="149"/>
      <c r="VON120" s="149"/>
      <c r="VOO120" s="149"/>
      <c r="VOP120" s="149"/>
      <c r="VOQ120" s="149"/>
      <c r="VOR120" s="149"/>
      <c r="VOS120" s="149"/>
      <c r="VOT120" s="149"/>
      <c r="VOU120" s="149"/>
      <c r="VOV120" s="149"/>
      <c r="VOW120" s="149"/>
      <c r="VOX120" s="149"/>
      <c r="VOY120" s="149"/>
      <c r="VOZ120" s="149"/>
      <c r="VPA120" s="149"/>
      <c r="VPB120" s="149"/>
      <c r="VPC120" s="149"/>
      <c r="VPD120" s="149"/>
      <c r="VPE120" s="149"/>
      <c r="VPF120" s="149"/>
      <c r="VPG120" s="149"/>
      <c r="VPH120" s="149"/>
      <c r="VPI120" s="149"/>
      <c r="VPJ120" s="149"/>
      <c r="VPK120" s="149"/>
      <c r="VPL120" s="149"/>
      <c r="VPM120" s="149"/>
      <c r="VPN120" s="149"/>
      <c r="VPO120" s="149"/>
      <c r="VPP120" s="149"/>
      <c r="VPQ120" s="149"/>
      <c r="VPR120" s="149"/>
      <c r="VPS120" s="149"/>
      <c r="VPT120" s="149"/>
      <c r="VPU120" s="149"/>
      <c r="VPV120" s="149"/>
      <c r="VPW120" s="149"/>
      <c r="VPX120" s="149"/>
      <c r="VPY120" s="149"/>
      <c r="VPZ120" s="149"/>
      <c r="VQA120" s="149"/>
      <c r="VQB120" s="149"/>
      <c r="VQC120" s="149"/>
      <c r="VQD120" s="149"/>
      <c r="VQE120" s="149"/>
      <c r="VQF120" s="149"/>
      <c r="VQG120" s="149"/>
      <c r="VQH120" s="149"/>
      <c r="VQI120" s="149"/>
      <c r="VQJ120" s="149"/>
      <c r="VQK120" s="149"/>
      <c r="VQL120" s="149"/>
      <c r="VQM120" s="149"/>
      <c r="VQN120" s="149"/>
      <c r="VQO120" s="149"/>
      <c r="VQP120" s="149"/>
      <c r="VQQ120" s="149"/>
      <c r="VQR120" s="149"/>
      <c r="VQS120" s="149"/>
      <c r="VQT120" s="149"/>
      <c r="VQU120" s="149"/>
      <c r="VQV120" s="149"/>
      <c r="VQW120" s="149"/>
      <c r="VQX120" s="149"/>
      <c r="VQY120" s="149"/>
      <c r="VQZ120" s="149"/>
      <c r="VRA120" s="149"/>
      <c r="VRB120" s="149"/>
      <c r="VRC120" s="149"/>
      <c r="VRD120" s="149"/>
      <c r="VRE120" s="149"/>
      <c r="VRF120" s="149"/>
      <c r="VRG120" s="149"/>
      <c r="VRH120" s="149"/>
      <c r="VRI120" s="149"/>
      <c r="VRJ120" s="149"/>
      <c r="VRK120" s="149"/>
      <c r="VRL120" s="149"/>
      <c r="VRM120" s="149"/>
      <c r="VRN120" s="149"/>
      <c r="VRO120" s="149"/>
      <c r="VRP120" s="149"/>
      <c r="VRQ120" s="149"/>
      <c r="VRR120" s="149"/>
      <c r="VRS120" s="149"/>
      <c r="VRT120" s="149"/>
      <c r="VRU120" s="149"/>
      <c r="VRV120" s="149"/>
      <c r="VRW120" s="149"/>
      <c r="VRX120" s="149"/>
      <c r="VRY120" s="149"/>
      <c r="VRZ120" s="149"/>
      <c r="VSA120" s="149"/>
      <c r="VSB120" s="149"/>
      <c r="VSC120" s="149"/>
      <c r="VSD120" s="149"/>
      <c r="VSE120" s="149"/>
      <c r="VSF120" s="149"/>
      <c r="VSG120" s="149"/>
      <c r="VSH120" s="149"/>
      <c r="VSI120" s="149"/>
      <c r="VSJ120" s="149"/>
      <c r="VSK120" s="149"/>
      <c r="VSL120" s="149"/>
      <c r="VSM120" s="149"/>
      <c r="VSN120" s="149"/>
      <c r="VSO120" s="149"/>
      <c r="VSP120" s="149"/>
      <c r="VSQ120" s="149"/>
      <c r="VSR120" s="149"/>
      <c r="VSS120" s="149"/>
      <c r="VST120" s="149"/>
      <c r="VSU120" s="149"/>
      <c r="VSV120" s="149"/>
      <c r="VSW120" s="149"/>
      <c r="VSX120" s="149"/>
      <c r="VSY120" s="149"/>
      <c r="VSZ120" s="149"/>
      <c r="VTA120" s="149"/>
      <c r="VTB120" s="149"/>
      <c r="VTC120" s="149"/>
      <c r="VTD120" s="149"/>
      <c r="VTE120" s="149"/>
      <c r="VTF120" s="149"/>
      <c r="VTG120" s="149"/>
      <c r="VTH120" s="149"/>
      <c r="VTI120" s="149"/>
      <c r="VTJ120" s="149"/>
      <c r="VTK120" s="149"/>
      <c r="VTL120" s="149"/>
      <c r="VTM120" s="149"/>
      <c r="VTN120" s="149"/>
      <c r="VTO120" s="149"/>
      <c r="VTP120" s="149"/>
      <c r="VTQ120" s="149"/>
      <c r="VTR120" s="149"/>
      <c r="VTS120" s="149"/>
      <c r="VTT120" s="149"/>
      <c r="VTU120" s="149"/>
      <c r="VTV120" s="149"/>
      <c r="VTW120" s="149"/>
      <c r="VTX120" s="149"/>
      <c r="VTY120" s="149"/>
      <c r="VTZ120" s="149"/>
      <c r="VUA120" s="149"/>
      <c r="VUB120" s="149"/>
      <c r="VUC120" s="149"/>
      <c r="VUD120" s="149"/>
      <c r="VUE120" s="149"/>
      <c r="VUF120" s="149"/>
      <c r="VUG120" s="149"/>
      <c r="VUH120" s="149"/>
      <c r="VUI120" s="149"/>
      <c r="VUJ120" s="149"/>
      <c r="VUK120" s="149"/>
      <c r="VUL120" s="149"/>
      <c r="VUM120" s="149"/>
      <c r="VUN120" s="149"/>
      <c r="VUO120" s="149"/>
      <c r="VUP120" s="149"/>
      <c r="VUQ120" s="149"/>
      <c r="VUR120" s="149"/>
      <c r="VUS120" s="149"/>
      <c r="VUT120" s="149"/>
      <c r="VUU120" s="149"/>
      <c r="VUV120" s="149"/>
      <c r="VUW120" s="149"/>
      <c r="VUX120" s="149"/>
      <c r="VUY120" s="149"/>
      <c r="VUZ120" s="149"/>
      <c r="VVA120" s="149"/>
      <c r="VVB120" s="149"/>
      <c r="VVC120" s="149"/>
      <c r="VVD120" s="149"/>
      <c r="VVE120" s="149"/>
      <c r="VVF120" s="149"/>
      <c r="VVG120" s="149"/>
      <c r="VVH120" s="149"/>
      <c r="VVI120" s="149"/>
      <c r="VVJ120" s="149"/>
      <c r="VVK120" s="149"/>
      <c r="VVL120" s="149"/>
      <c r="VVM120" s="149"/>
      <c r="VVN120" s="149"/>
      <c r="VVO120" s="149"/>
      <c r="VVP120" s="149"/>
      <c r="VVQ120" s="149"/>
      <c r="VVR120" s="149"/>
      <c r="VVS120" s="149"/>
      <c r="VVT120" s="149"/>
      <c r="VVU120" s="149"/>
      <c r="VVV120" s="149"/>
      <c r="VVW120" s="149"/>
      <c r="VVX120" s="149"/>
      <c r="VVY120" s="149"/>
      <c r="VVZ120" s="149"/>
      <c r="VWA120" s="149"/>
      <c r="VWB120" s="149"/>
      <c r="VWC120" s="149"/>
      <c r="VWD120" s="149"/>
      <c r="VWE120" s="149"/>
      <c r="VWF120" s="149"/>
      <c r="VWG120" s="149"/>
      <c r="VWH120" s="149"/>
      <c r="VWI120" s="149"/>
      <c r="VWJ120" s="149"/>
      <c r="VWK120" s="149"/>
      <c r="VWL120" s="149"/>
      <c r="VWM120" s="149"/>
      <c r="VWN120" s="149"/>
      <c r="VWO120" s="149"/>
      <c r="VWP120" s="149"/>
      <c r="VWQ120" s="149"/>
      <c r="VWR120" s="149"/>
      <c r="VWS120" s="149"/>
      <c r="VWT120" s="149"/>
      <c r="VWU120" s="149"/>
      <c r="VWV120" s="149"/>
      <c r="VWW120" s="149"/>
      <c r="VWX120" s="149"/>
      <c r="VWY120" s="149"/>
      <c r="VWZ120" s="149"/>
      <c r="VXA120" s="149"/>
      <c r="VXB120" s="149"/>
      <c r="VXC120" s="149"/>
      <c r="VXD120" s="149"/>
      <c r="VXE120" s="149"/>
      <c r="VXF120" s="149"/>
      <c r="VXG120" s="149"/>
      <c r="VXH120" s="149"/>
      <c r="VXI120" s="149"/>
      <c r="VXJ120" s="149"/>
      <c r="VXK120" s="149"/>
      <c r="VXL120" s="149"/>
      <c r="VXM120" s="149"/>
      <c r="VXN120" s="149"/>
      <c r="VXO120" s="149"/>
      <c r="VXP120" s="149"/>
      <c r="VXQ120" s="149"/>
      <c r="VXR120" s="149"/>
      <c r="VXS120" s="149"/>
      <c r="VXT120" s="149"/>
      <c r="VXU120" s="149"/>
      <c r="VXV120" s="149"/>
      <c r="VXW120" s="149"/>
      <c r="VXX120" s="149"/>
      <c r="VXY120" s="149"/>
      <c r="VXZ120" s="149"/>
      <c r="VYA120" s="149"/>
      <c r="VYB120" s="149"/>
      <c r="VYC120" s="149"/>
      <c r="VYD120" s="149"/>
      <c r="VYE120" s="149"/>
      <c r="VYF120" s="149"/>
      <c r="VYG120" s="149"/>
      <c r="VYH120" s="149"/>
      <c r="VYI120" s="149"/>
      <c r="VYJ120" s="149"/>
      <c r="VYK120" s="149"/>
      <c r="VYL120" s="149"/>
      <c r="VYM120" s="149"/>
      <c r="VYN120" s="149"/>
      <c r="VYO120" s="149"/>
      <c r="VYP120" s="149"/>
      <c r="VYQ120" s="149"/>
      <c r="VYR120" s="149"/>
      <c r="VYS120" s="149"/>
      <c r="VYT120" s="149"/>
      <c r="VYU120" s="149"/>
      <c r="VYV120" s="149"/>
      <c r="VYW120" s="149"/>
      <c r="VYX120" s="149"/>
      <c r="VYY120" s="149"/>
      <c r="VYZ120" s="149"/>
      <c r="VZA120" s="149"/>
      <c r="VZB120" s="149"/>
      <c r="VZC120" s="149"/>
      <c r="VZD120" s="149"/>
      <c r="VZE120" s="149"/>
      <c r="VZF120" s="149"/>
      <c r="VZG120" s="149"/>
      <c r="VZH120" s="149"/>
      <c r="VZI120" s="149"/>
      <c r="VZJ120" s="149"/>
      <c r="VZK120" s="149"/>
      <c r="VZL120" s="149"/>
      <c r="VZM120" s="149"/>
      <c r="VZN120" s="149"/>
      <c r="VZO120" s="149"/>
      <c r="VZP120" s="149"/>
      <c r="VZQ120" s="149"/>
      <c r="VZR120" s="149"/>
      <c r="VZS120" s="149"/>
      <c r="VZT120" s="149"/>
      <c r="VZU120" s="149"/>
      <c r="VZV120" s="149"/>
      <c r="VZW120" s="149"/>
      <c r="VZX120" s="149"/>
      <c r="VZY120" s="149"/>
      <c r="VZZ120" s="149"/>
      <c r="WAA120" s="149"/>
      <c r="WAB120" s="149"/>
      <c r="WAC120" s="149"/>
      <c r="WAD120" s="149"/>
      <c r="WAE120" s="149"/>
      <c r="WAF120" s="149"/>
      <c r="WAG120" s="149"/>
      <c r="WAH120" s="149"/>
      <c r="WAI120" s="149"/>
      <c r="WAJ120" s="149"/>
      <c r="WAK120" s="149"/>
      <c r="WAL120" s="149"/>
      <c r="WAM120" s="149"/>
      <c r="WAN120" s="149"/>
      <c r="WAO120" s="149"/>
      <c r="WAP120" s="149"/>
      <c r="WAQ120" s="149"/>
      <c r="WAR120" s="149"/>
      <c r="WAS120" s="149"/>
      <c r="WAT120" s="149"/>
      <c r="WAU120" s="149"/>
      <c r="WAV120" s="149"/>
      <c r="WAW120" s="149"/>
      <c r="WAX120" s="149"/>
      <c r="WAY120" s="149"/>
      <c r="WAZ120" s="149"/>
      <c r="WBA120" s="149"/>
      <c r="WBB120" s="149"/>
      <c r="WBC120" s="149"/>
      <c r="WBD120" s="149"/>
      <c r="WBE120" s="149"/>
      <c r="WBF120" s="149"/>
      <c r="WBG120" s="149"/>
      <c r="WBH120" s="149"/>
      <c r="WBI120" s="149"/>
      <c r="WBJ120" s="149"/>
      <c r="WBK120" s="149"/>
      <c r="WBL120" s="149"/>
      <c r="WBM120" s="149"/>
      <c r="WBN120" s="149"/>
      <c r="WBO120" s="149"/>
      <c r="WBP120" s="149"/>
      <c r="WBQ120" s="149"/>
      <c r="WBR120" s="149"/>
      <c r="WBS120" s="149"/>
      <c r="WBT120" s="149"/>
      <c r="WBU120" s="149"/>
      <c r="WBV120" s="149"/>
      <c r="WBW120" s="149"/>
      <c r="WBX120" s="149"/>
      <c r="WBY120" s="149"/>
      <c r="WBZ120" s="149"/>
      <c r="WCA120" s="149"/>
      <c r="WCB120" s="149"/>
      <c r="WCC120" s="149"/>
      <c r="WCD120" s="149"/>
      <c r="WCE120" s="149"/>
      <c r="WCF120" s="149"/>
      <c r="WCG120" s="149"/>
      <c r="WCH120" s="149"/>
      <c r="WCI120" s="149"/>
      <c r="WCJ120" s="149"/>
      <c r="WCK120" s="149"/>
      <c r="WCL120" s="149"/>
      <c r="WCM120" s="149"/>
      <c r="WCN120" s="149"/>
      <c r="WCO120" s="149"/>
      <c r="WCP120" s="149"/>
      <c r="WCQ120" s="149"/>
      <c r="WCR120" s="149"/>
      <c r="WCS120" s="149"/>
      <c r="WCT120" s="149"/>
      <c r="WCU120" s="149"/>
      <c r="WCV120" s="149"/>
      <c r="WCW120" s="149"/>
      <c r="WCX120" s="149"/>
      <c r="WCY120" s="149"/>
      <c r="WCZ120" s="149"/>
      <c r="WDA120" s="149"/>
      <c r="WDB120" s="149"/>
      <c r="WDC120" s="149"/>
      <c r="WDD120" s="149"/>
      <c r="WDE120" s="149"/>
      <c r="WDF120" s="149"/>
      <c r="WDG120" s="149"/>
      <c r="WDH120" s="149"/>
      <c r="WDI120" s="149"/>
      <c r="WDJ120" s="149"/>
      <c r="WDK120" s="149"/>
      <c r="WDL120" s="149"/>
      <c r="WDM120" s="149"/>
      <c r="WDN120" s="149"/>
      <c r="WDO120" s="149"/>
      <c r="WDP120" s="149"/>
      <c r="WDQ120" s="149"/>
      <c r="WDR120" s="149"/>
      <c r="WDS120" s="149"/>
      <c r="WDT120" s="149"/>
      <c r="WDU120" s="149"/>
      <c r="WDV120" s="149"/>
      <c r="WDW120" s="149"/>
      <c r="WDX120" s="149"/>
      <c r="WDY120" s="149"/>
      <c r="WDZ120" s="149"/>
      <c r="WEA120" s="149"/>
      <c r="WEB120" s="149"/>
      <c r="WEC120" s="149"/>
      <c r="WED120" s="149"/>
      <c r="WEE120" s="149"/>
      <c r="WEF120" s="149"/>
      <c r="WEG120" s="149"/>
      <c r="WEH120" s="149"/>
      <c r="WEI120" s="149"/>
      <c r="WEJ120" s="149"/>
      <c r="WEK120" s="149"/>
      <c r="WEL120" s="149"/>
      <c r="WEM120" s="149"/>
      <c r="WEN120" s="149"/>
      <c r="WEO120" s="149"/>
      <c r="WEP120" s="149"/>
      <c r="WEQ120" s="149"/>
      <c r="WER120" s="149"/>
      <c r="WES120" s="149"/>
      <c r="WET120" s="149"/>
      <c r="WEU120" s="149"/>
      <c r="WEV120" s="149"/>
      <c r="WEW120" s="149"/>
      <c r="WEX120" s="149"/>
      <c r="WEY120" s="149"/>
      <c r="WEZ120" s="149"/>
      <c r="WFA120" s="149"/>
      <c r="WFB120" s="149"/>
      <c r="WFC120" s="149"/>
      <c r="WFD120" s="149"/>
      <c r="WFE120" s="149"/>
      <c r="WFF120" s="149"/>
      <c r="WFG120" s="149"/>
      <c r="WFH120" s="149"/>
      <c r="WFI120" s="149"/>
      <c r="WFJ120" s="149"/>
      <c r="WFK120" s="149"/>
      <c r="WFL120" s="149"/>
      <c r="WFM120" s="149"/>
      <c r="WFN120" s="149"/>
      <c r="WFO120" s="149"/>
      <c r="WFP120" s="149"/>
      <c r="WFQ120" s="149"/>
      <c r="WFR120" s="149"/>
      <c r="WFS120" s="149"/>
      <c r="WFT120" s="149"/>
      <c r="WFU120" s="149"/>
      <c r="WFV120" s="149"/>
      <c r="WFW120" s="149"/>
      <c r="WFX120" s="149"/>
      <c r="WFY120" s="149"/>
      <c r="WFZ120" s="149"/>
      <c r="WGA120" s="149"/>
      <c r="WGB120" s="149"/>
      <c r="WGC120" s="149"/>
      <c r="WGD120" s="149"/>
      <c r="WGE120" s="149"/>
      <c r="WGF120" s="149"/>
      <c r="WGG120" s="149"/>
      <c r="WGH120" s="149"/>
      <c r="WGI120" s="149"/>
      <c r="WGJ120" s="149"/>
      <c r="WGK120" s="149"/>
      <c r="WGL120" s="149"/>
      <c r="WGM120" s="149"/>
      <c r="WGN120" s="149"/>
      <c r="WGO120" s="149"/>
      <c r="WGP120" s="149"/>
      <c r="WGQ120" s="149"/>
      <c r="WGR120" s="149"/>
      <c r="WGS120" s="149"/>
      <c r="WGT120" s="149"/>
      <c r="WGU120" s="149"/>
      <c r="WGV120" s="149"/>
      <c r="WGW120" s="149"/>
      <c r="WGX120" s="149"/>
      <c r="WGY120" s="149"/>
      <c r="WGZ120" s="149"/>
      <c r="WHA120" s="149"/>
      <c r="WHB120" s="149"/>
      <c r="WHC120" s="149"/>
      <c r="WHD120" s="149"/>
      <c r="WHE120" s="149"/>
      <c r="WHF120" s="149"/>
      <c r="WHG120" s="149"/>
      <c r="WHH120" s="149"/>
      <c r="WHI120" s="149"/>
      <c r="WHJ120" s="149"/>
      <c r="WHK120" s="149"/>
      <c r="WHL120" s="149"/>
      <c r="WHM120" s="149"/>
      <c r="WHN120" s="149"/>
      <c r="WHO120" s="149"/>
      <c r="WHP120" s="149"/>
      <c r="WHQ120" s="149"/>
      <c r="WHR120" s="149"/>
      <c r="WHS120" s="149"/>
      <c r="WHT120" s="149"/>
      <c r="WHU120" s="149"/>
      <c r="WHV120" s="149"/>
      <c r="WHW120" s="149"/>
      <c r="WHX120" s="149"/>
      <c r="WHY120" s="149"/>
      <c r="WHZ120" s="149"/>
      <c r="WIA120" s="149"/>
      <c r="WIB120" s="149"/>
      <c r="WIC120" s="149"/>
      <c r="WID120" s="149"/>
      <c r="WIE120" s="149"/>
      <c r="WIF120" s="149"/>
      <c r="WIG120" s="149"/>
      <c r="WIH120" s="149"/>
      <c r="WII120" s="149"/>
      <c r="WIJ120" s="149"/>
      <c r="WIK120" s="149"/>
      <c r="WIL120" s="149"/>
      <c r="WIM120" s="149"/>
      <c r="WIN120" s="149"/>
      <c r="WIO120" s="149"/>
      <c r="WIP120" s="149"/>
      <c r="WIQ120" s="149"/>
      <c r="WIR120" s="149"/>
      <c r="WIS120" s="149"/>
      <c r="WIT120" s="149"/>
      <c r="WIU120" s="149"/>
      <c r="WIV120" s="149"/>
      <c r="WIW120" s="149"/>
      <c r="WIX120" s="149"/>
      <c r="WIY120" s="149"/>
      <c r="WIZ120" s="149"/>
      <c r="WJA120" s="149"/>
      <c r="WJB120" s="149"/>
      <c r="WJC120" s="149"/>
      <c r="WJD120" s="149"/>
      <c r="WJE120" s="149"/>
      <c r="WJF120" s="149"/>
      <c r="WJG120" s="149"/>
      <c r="WJH120" s="149"/>
      <c r="WJI120" s="149"/>
      <c r="WJJ120" s="149"/>
      <c r="WJK120" s="149"/>
      <c r="WJL120" s="149"/>
      <c r="WJM120" s="149"/>
      <c r="WJN120" s="149"/>
      <c r="WJO120" s="149"/>
      <c r="WJP120" s="149"/>
      <c r="WJQ120" s="149"/>
      <c r="WJR120" s="149"/>
      <c r="WJS120" s="149"/>
      <c r="WJT120" s="149"/>
      <c r="WJU120" s="149"/>
      <c r="WJV120" s="149"/>
      <c r="WJW120" s="149"/>
      <c r="WJX120" s="149"/>
      <c r="WJY120" s="149"/>
      <c r="WJZ120" s="149"/>
      <c r="WKA120" s="149"/>
      <c r="WKB120" s="149"/>
      <c r="WKC120" s="149"/>
      <c r="WKD120" s="149"/>
      <c r="WKE120" s="149"/>
      <c r="WKF120" s="149"/>
      <c r="WKG120" s="149"/>
      <c r="WKH120" s="149"/>
      <c r="WKI120" s="149"/>
      <c r="WKJ120" s="149"/>
      <c r="WKK120" s="149"/>
      <c r="WKL120" s="149"/>
      <c r="WKM120" s="149"/>
      <c r="WKN120" s="149"/>
      <c r="WKO120" s="149"/>
      <c r="WKP120" s="149"/>
      <c r="WKQ120" s="149"/>
      <c r="WKR120" s="149"/>
      <c r="WKS120" s="149"/>
      <c r="WKT120" s="149"/>
      <c r="WKU120" s="149"/>
      <c r="WKV120" s="149"/>
      <c r="WKW120" s="149"/>
      <c r="WKX120" s="149"/>
      <c r="WKY120" s="149"/>
      <c r="WKZ120" s="149"/>
      <c r="WLA120" s="149"/>
      <c r="WLB120" s="149"/>
      <c r="WLC120" s="149"/>
      <c r="WLD120" s="149"/>
      <c r="WLE120" s="149"/>
      <c r="WLF120" s="149"/>
      <c r="WLG120" s="149"/>
      <c r="WLH120" s="149"/>
      <c r="WLI120" s="149"/>
      <c r="WLJ120" s="149"/>
      <c r="WLK120" s="149"/>
      <c r="WLL120" s="149"/>
      <c r="WLM120" s="149"/>
      <c r="WLN120" s="149"/>
      <c r="WLO120" s="149"/>
      <c r="WLP120" s="149"/>
      <c r="WLQ120" s="149"/>
      <c r="WLR120" s="149"/>
      <c r="WLS120" s="149"/>
      <c r="WLT120" s="149"/>
      <c r="WLU120" s="149"/>
      <c r="WLV120" s="149"/>
      <c r="WLW120" s="149"/>
      <c r="WLX120" s="149"/>
      <c r="WLY120" s="149"/>
      <c r="WLZ120" s="149"/>
      <c r="WMA120" s="149"/>
      <c r="WMB120" s="149"/>
      <c r="WMC120" s="149"/>
      <c r="WMD120" s="149"/>
      <c r="WME120" s="149"/>
      <c r="WMF120" s="149"/>
      <c r="WMG120" s="149"/>
      <c r="WMH120" s="149"/>
      <c r="WMI120" s="149"/>
      <c r="WMJ120" s="149"/>
      <c r="WMK120" s="149"/>
      <c r="WML120" s="149"/>
      <c r="WMM120" s="149"/>
      <c r="WMN120" s="149"/>
      <c r="WMO120" s="149"/>
      <c r="WMP120" s="149"/>
      <c r="WMQ120" s="149"/>
      <c r="WMR120" s="149"/>
      <c r="WMS120" s="149"/>
      <c r="WMT120" s="149"/>
      <c r="WMU120" s="149"/>
      <c r="WMV120" s="149"/>
      <c r="WMW120" s="149"/>
      <c r="WMX120" s="149"/>
      <c r="WMY120" s="149"/>
      <c r="WMZ120" s="149"/>
      <c r="WNA120" s="149"/>
      <c r="WNB120" s="149"/>
      <c r="WNC120" s="149"/>
      <c r="WND120" s="149"/>
      <c r="WNE120" s="149"/>
      <c r="WNF120" s="149"/>
      <c r="WNG120" s="149"/>
      <c r="WNH120" s="149"/>
      <c r="WNI120" s="149"/>
      <c r="WNJ120" s="149"/>
      <c r="WNK120" s="149"/>
      <c r="WNL120" s="149"/>
      <c r="WNM120" s="149"/>
      <c r="WNN120" s="149"/>
      <c r="WNO120" s="149"/>
      <c r="WNP120" s="149"/>
      <c r="WNQ120" s="149"/>
      <c r="WNR120" s="149"/>
      <c r="WNS120" s="149"/>
      <c r="WNT120" s="149"/>
      <c r="WNU120" s="149"/>
      <c r="WNV120" s="149"/>
      <c r="WNW120" s="149"/>
      <c r="WNX120" s="149"/>
      <c r="WNY120" s="149"/>
      <c r="WNZ120" s="149"/>
      <c r="WOA120" s="149"/>
      <c r="WOB120" s="149"/>
      <c r="WOC120" s="149"/>
      <c r="WOD120" s="149"/>
      <c r="WOE120" s="149"/>
      <c r="WOF120" s="149"/>
      <c r="WOG120" s="149"/>
      <c r="WOH120" s="149"/>
      <c r="WOI120" s="149"/>
      <c r="WOJ120" s="149"/>
      <c r="WOK120" s="149"/>
      <c r="WOL120" s="149"/>
      <c r="WOM120" s="149"/>
      <c r="WON120" s="149"/>
      <c r="WOO120" s="149"/>
      <c r="WOP120" s="149"/>
      <c r="WOQ120" s="149"/>
      <c r="WOR120" s="149"/>
      <c r="WOS120" s="149"/>
      <c r="WOT120" s="149"/>
      <c r="WOU120" s="149"/>
      <c r="WOV120" s="149"/>
      <c r="WOW120" s="149"/>
      <c r="WOX120" s="149"/>
      <c r="WOY120" s="149"/>
      <c r="WOZ120" s="149"/>
      <c r="WPA120" s="149"/>
      <c r="WPB120" s="149"/>
      <c r="WPC120" s="149"/>
      <c r="WPD120" s="149"/>
      <c r="WPE120" s="149"/>
      <c r="WPF120" s="149"/>
      <c r="WPG120" s="149"/>
      <c r="WPH120" s="149"/>
      <c r="WPI120" s="149"/>
      <c r="WPJ120" s="149"/>
      <c r="WPK120" s="149"/>
      <c r="WPL120" s="149"/>
      <c r="WPM120" s="149"/>
      <c r="WPN120" s="149"/>
      <c r="WPO120" s="149"/>
      <c r="WPP120" s="149"/>
      <c r="WPQ120" s="149"/>
      <c r="WPR120" s="149"/>
      <c r="WPS120" s="149"/>
      <c r="WPT120" s="149"/>
      <c r="WPU120" s="149"/>
      <c r="WPV120" s="149"/>
      <c r="WPW120" s="149"/>
      <c r="WPX120" s="149"/>
      <c r="WPY120" s="149"/>
      <c r="WPZ120" s="149"/>
      <c r="WQA120" s="149"/>
      <c r="WQB120" s="149"/>
      <c r="WQC120" s="149"/>
      <c r="WQD120" s="149"/>
      <c r="WQE120" s="149"/>
      <c r="WQF120" s="149"/>
      <c r="WQG120" s="149"/>
      <c r="WQH120" s="149"/>
      <c r="WQI120" s="149"/>
      <c r="WQJ120" s="149"/>
      <c r="WQK120" s="149"/>
      <c r="WQL120" s="149"/>
      <c r="WQM120" s="149"/>
      <c r="WQN120" s="149"/>
      <c r="WQO120" s="149"/>
      <c r="WQP120" s="149"/>
      <c r="WQQ120" s="149"/>
      <c r="WQR120" s="149"/>
      <c r="WQS120" s="149"/>
      <c r="WQT120" s="149"/>
      <c r="WQU120" s="149"/>
      <c r="WQV120" s="149"/>
      <c r="WQW120" s="149"/>
      <c r="WQX120" s="149"/>
      <c r="WQY120" s="149"/>
      <c r="WQZ120" s="149"/>
      <c r="WRA120" s="149"/>
      <c r="WRB120" s="149"/>
      <c r="WRC120" s="149"/>
      <c r="WRD120" s="149"/>
      <c r="WRE120" s="149"/>
      <c r="WRF120" s="149"/>
      <c r="WRG120" s="149"/>
      <c r="WRH120" s="149"/>
      <c r="WRI120" s="149"/>
      <c r="WRJ120" s="149"/>
      <c r="WRK120" s="149"/>
      <c r="WRL120" s="149"/>
      <c r="WRM120" s="149"/>
      <c r="WRN120" s="149"/>
      <c r="WRO120" s="149"/>
      <c r="WRP120" s="149"/>
      <c r="WRQ120" s="149"/>
      <c r="WRR120" s="149"/>
      <c r="WRS120" s="149"/>
      <c r="WRT120" s="149"/>
      <c r="WRU120" s="149"/>
      <c r="WRV120" s="149"/>
      <c r="WRW120" s="149"/>
      <c r="WRX120" s="149"/>
      <c r="WRY120" s="149"/>
      <c r="WRZ120" s="149"/>
      <c r="WSA120" s="149"/>
      <c r="WSB120" s="149"/>
      <c r="WSC120" s="149"/>
      <c r="WSD120" s="149"/>
      <c r="WSE120" s="149"/>
      <c r="WSF120" s="149"/>
      <c r="WSG120" s="149"/>
      <c r="WSH120" s="149"/>
      <c r="WSI120" s="149"/>
      <c r="WSJ120" s="149"/>
      <c r="WSK120" s="149"/>
      <c r="WSL120" s="149"/>
      <c r="WSM120" s="149"/>
      <c r="WSN120" s="149"/>
      <c r="WSO120" s="149"/>
      <c r="WSP120" s="149"/>
      <c r="WSQ120" s="149"/>
      <c r="WSR120" s="149"/>
      <c r="WSS120" s="149"/>
      <c r="WST120" s="149"/>
      <c r="WSU120" s="149"/>
      <c r="WSV120" s="149"/>
      <c r="WSW120" s="149"/>
      <c r="WSX120" s="149"/>
      <c r="WSY120" s="149"/>
      <c r="WSZ120" s="149"/>
      <c r="WTA120" s="149"/>
      <c r="WTB120" s="149"/>
      <c r="WTC120" s="149"/>
      <c r="WTD120" s="149"/>
      <c r="WTE120" s="149"/>
      <c r="WTF120" s="149"/>
      <c r="WTG120" s="149"/>
      <c r="WTH120" s="149"/>
      <c r="WTI120" s="149"/>
      <c r="WTJ120" s="149"/>
      <c r="WTK120" s="149"/>
      <c r="WTL120" s="149"/>
      <c r="WTM120" s="149"/>
      <c r="WTN120" s="149"/>
      <c r="WTO120" s="149"/>
      <c r="WTP120" s="149"/>
      <c r="WTQ120" s="149"/>
      <c r="WTR120" s="149"/>
      <c r="WTS120" s="149"/>
      <c r="WTT120" s="149"/>
      <c r="WTU120" s="149"/>
      <c r="WTV120" s="149"/>
      <c r="WTW120" s="149"/>
      <c r="WTX120" s="149"/>
      <c r="WTY120" s="149"/>
      <c r="WTZ120" s="149"/>
      <c r="WUA120" s="149"/>
      <c r="WUB120" s="149"/>
      <c r="WUC120" s="149"/>
      <c r="WUD120" s="149"/>
      <c r="WUE120" s="149"/>
      <c r="WUF120" s="149"/>
      <c r="WUG120" s="149"/>
      <c r="WUH120" s="149"/>
      <c r="WUI120" s="149"/>
      <c r="WUJ120" s="149"/>
      <c r="WUK120" s="149"/>
      <c r="WUL120" s="149"/>
      <c r="WUM120" s="149"/>
      <c r="WUN120" s="149"/>
      <c r="WUO120" s="149"/>
      <c r="WUP120" s="149"/>
      <c r="WUQ120" s="149"/>
      <c r="WUR120" s="149"/>
      <c r="WUS120" s="149"/>
      <c r="WUT120" s="149"/>
      <c r="WUU120" s="149"/>
      <c r="WUV120" s="149"/>
      <c r="WUW120" s="149"/>
      <c r="WUX120" s="149"/>
      <c r="WUY120" s="149"/>
      <c r="WUZ120" s="149"/>
      <c r="WVA120" s="149"/>
      <c r="WVB120" s="149"/>
      <c r="WVC120" s="149"/>
      <c r="WVD120" s="149"/>
      <c r="WVE120" s="149"/>
      <c r="WVF120" s="149"/>
      <c r="WVG120" s="149"/>
      <c r="WVH120" s="149"/>
      <c r="WVI120" s="149"/>
      <c r="WVJ120" s="149"/>
      <c r="WVK120" s="149"/>
      <c r="WVL120" s="149"/>
      <c r="WVM120" s="149"/>
      <c r="WVN120" s="149"/>
      <c r="WVO120" s="149"/>
      <c r="WVP120" s="149"/>
      <c r="WVQ120" s="149"/>
      <c r="WVR120" s="149"/>
      <c r="WVS120" s="149"/>
      <c r="WVT120" s="149"/>
      <c r="WVU120" s="149"/>
      <c r="WVV120" s="149"/>
      <c r="WVW120" s="149"/>
      <c r="WVX120" s="149"/>
      <c r="WVY120" s="149"/>
      <c r="WVZ120" s="149"/>
      <c r="WWA120" s="149"/>
      <c r="WWB120" s="149"/>
      <c r="WWC120" s="149"/>
      <c r="WWD120" s="149"/>
      <c r="WWE120" s="149"/>
      <c r="WWF120" s="149"/>
      <c r="WWG120" s="149"/>
      <c r="WWH120" s="149"/>
      <c r="WWI120" s="149"/>
      <c r="WWJ120" s="149"/>
      <c r="WWK120" s="149"/>
      <c r="WWL120" s="149"/>
      <c r="WWM120" s="149"/>
      <c r="WWN120" s="149"/>
      <c r="WWO120" s="149"/>
      <c r="WWP120" s="149"/>
      <c r="WWQ120" s="149"/>
      <c r="WWR120" s="149"/>
      <c r="WWS120" s="149"/>
      <c r="WWT120" s="149"/>
      <c r="WWU120" s="149"/>
      <c r="WWV120" s="149"/>
      <c r="WWW120" s="149"/>
      <c r="WWX120" s="149"/>
      <c r="WWY120" s="149"/>
      <c r="WWZ120" s="149"/>
      <c r="WXA120" s="149"/>
      <c r="WXB120" s="149"/>
      <c r="WXC120" s="149"/>
      <c r="WXD120" s="149"/>
      <c r="WXE120" s="149"/>
      <c r="WXF120" s="149"/>
      <c r="WXG120" s="149"/>
      <c r="WXH120" s="149"/>
      <c r="WXI120" s="149"/>
      <c r="WXJ120" s="149"/>
      <c r="WXK120" s="149"/>
      <c r="WXL120" s="149"/>
      <c r="WXM120" s="149"/>
      <c r="WXN120" s="149"/>
      <c r="WXO120" s="149"/>
      <c r="WXP120" s="149"/>
      <c r="WXQ120" s="149"/>
      <c r="WXR120" s="149"/>
      <c r="WXS120" s="149"/>
      <c r="WXT120" s="149"/>
      <c r="WXU120" s="149"/>
      <c r="WXV120" s="149"/>
      <c r="WXW120" s="149"/>
      <c r="WXX120" s="149"/>
      <c r="WXY120" s="149"/>
      <c r="WXZ120" s="149"/>
      <c r="WYA120" s="149"/>
      <c r="WYB120" s="149"/>
      <c r="WYC120" s="149"/>
      <c r="WYD120" s="149"/>
      <c r="WYE120" s="149"/>
      <c r="WYF120" s="149"/>
      <c r="WYG120" s="149"/>
      <c r="WYH120" s="149"/>
      <c r="WYI120" s="149"/>
      <c r="WYJ120" s="149"/>
      <c r="WYK120" s="149"/>
      <c r="WYL120" s="149"/>
      <c r="WYM120" s="149"/>
      <c r="WYN120" s="149"/>
      <c r="WYO120" s="149"/>
      <c r="WYP120" s="149"/>
      <c r="WYQ120" s="149"/>
      <c r="WYR120" s="149"/>
      <c r="WYS120" s="149"/>
      <c r="WYT120" s="149"/>
      <c r="WYU120" s="149"/>
      <c r="WYV120" s="149"/>
      <c r="WYW120" s="149"/>
      <c r="WYX120" s="149"/>
      <c r="WYY120" s="149"/>
      <c r="WYZ120" s="149"/>
      <c r="WZA120" s="149"/>
      <c r="WZB120" s="149"/>
      <c r="WZC120" s="149"/>
      <c r="WZD120" s="149"/>
      <c r="WZE120" s="149"/>
      <c r="WZF120" s="149"/>
      <c r="WZG120" s="149"/>
      <c r="WZH120" s="149"/>
      <c r="WZI120" s="149"/>
      <c r="WZJ120" s="149"/>
      <c r="WZK120" s="149"/>
      <c r="WZL120" s="149"/>
      <c r="WZM120" s="149"/>
      <c r="WZN120" s="149"/>
      <c r="WZO120" s="149"/>
      <c r="WZP120" s="149"/>
      <c r="WZQ120" s="149"/>
      <c r="WZR120" s="149"/>
      <c r="WZS120" s="149"/>
      <c r="WZT120" s="149"/>
      <c r="WZU120" s="149"/>
      <c r="WZV120" s="149"/>
      <c r="WZW120" s="149"/>
      <c r="WZX120" s="149"/>
      <c r="WZY120" s="149"/>
      <c r="WZZ120" s="149"/>
      <c r="XAA120" s="149"/>
      <c r="XAB120" s="149"/>
      <c r="XAC120" s="149"/>
      <c r="XAD120" s="149"/>
      <c r="XAE120" s="149"/>
      <c r="XAF120" s="149"/>
      <c r="XAG120" s="149"/>
      <c r="XAH120" s="149"/>
      <c r="XAI120" s="149"/>
      <c r="XAJ120" s="149"/>
      <c r="XAK120" s="149"/>
      <c r="XAL120" s="149"/>
      <c r="XAM120" s="149"/>
      <c r="XAN120" s="149"/>
      <c r="XAO120" s="149"/>
      <c r="XAP120" s="149"/>
      <c r="XAQ120" s="149"/>
      <c r="XAR120" s="149"/>
      <c r="XAS120" s="149"/>
      <c r="XAT120" s="149"/>
      <c r="XAU120" s="149"/>
      <c r="XAV120" s="149"/>
      <c r="XAW120" s="149"/>
      <c r="XAX120" s="149"/>
      <c r="XAY120" s="149"/>
      <c r="XAZ120" s="149"/>
      <c r="XBA120" s="149"/>
      <c r="XBB120" s="149"/>
      <c r="XBC120" s="149"/>
      <c r="XBD120" s="149"/>
      <c r="XBE120" s="149"/>
      <c r="XBF120" s="149"/>
      <c r="XBG120" s="149"/>
      <c r="XBH120" s="149"/>
      <c r="XBI120" s="149"/>
      <c r="XBJ120" s="149"/>
      <c r="XBK120" s="149"/>
      <c r="XBL120" s="149"/>
      <c r="XBM120" s="149"/>
      <c r="XBN120" s="149"/>
      <c r="XBO120" s="149"/>
      <c r="XBP120" s="149"/>
      <c r="XBQ120" s="149"/>
      <c r="XBR120" s="149"/>
      <c r="XBS120" s="149"/>
      <c r="XBT120" s="149"/>
      <c r="XBU120" s="149"/>
      <c r="XBV120" s="149"/>
      <c r="XBW120" s="149"/>
      <c r="XBX120" s="149"/>
      <c r="XBY120" s="149"/>
      <c r="XBZ120" s="149"/>
      <c r="XCA120" s="149"/>
      <c r="XCB120" s="149"/>
      <c r="XCC120" s="149"/>
      <c r="XCD120" s="149"/>
      <c r="XCE120" s="149"/>
      <c r="XCF120" s="149"/>
      <c r="XCG120" s="149"/>
      <c r="XCH120" s="149"/>
      <c r="XCI120" s="149"/>
      <c r="XCJ120" s="149"/>
      <c r="XCK120" s="149"/>
      <c r="XCL120" s="149"/>
      <c r="XCM120" s="149"/>
      <c r="XCN120" s="149"/>
      <c r="XCO120" s="149"/>
      <c r="XCP120" s="149"/>
      <c r="XCQ120" s="149"/>
      <c r="XCR120" s="149"/>
      <c r="XCS120" s="149"/>
      <c r="XCT120" s="149"/>
      <c r="XCU120" s="149"/>
      <c r="XCV120" s="149"/>
      <c r="XCW120" s="149"/>
      <c r="XCX120" s="149"/>
      <c r="XCY120" s="149"/>
      <c r="XCZ120" s="149"/>
      <c r="XDA120" s="149"/>
      <c r="XDB120" s="149"/>
      <c r="XDC120" s="149"/>
      <c r="XDD120" s="149"/>
      <c r="XDE120" s="149"/>
      <c r="XDF120" s="149"/>
      <c r="XDG120" s="149"/>
      <c r="XDH120" s="149"/>
      <c r="XDI120" s="149"/>
      <c r="XDJ120" s="149"/>
      <c r="XDK120" s="149"/>
      <c r="XDL120" s="149"/>
      <c r="XDM120" s="149"/>
      <c r="XDN120" s="149"/>
      <c r="XDO120" s="149"/>
      <c r="XDP120" s="149"/>
      <c r="XDQ120" s="149"/>
      <c r="XDR120" s="149"/>
      <c r="XDS120" s="149"/>
      <c r="XDT120" s="149"/>
      <c r="XDU120" s="149"/>
      <c r="XDV120" s="149"/>
      <c r="XDW120" s="149"/>
      <c r="XDX120" s="149"/>
      <c r="XDY120" s="149"/>
      <c r="XDZ120" s="149"/>
      <c r="XEA120" s="149"/>
      <c r="XEB120" s="149"/>
      <c r="XEC120" s="149"/>
      <c r="XED120" s="149"/>
      <c r="XEE120" s="149"/>
      <c r="XEF120" s="149"/>
      <c r="XEG120" s="149"/>
      <c r="XEH120" s="149"/>
      <c r="XEI120" s="149"/>
      <c r="XEJ120" s="149"/>
      <c r="XEK120" s="149"/>
      <c r="XEL120" s="149"/>
      <c r="XEM120" s="149"/>
      <c r="XEN120" s="149"/>
      <c r="XEO120" s="149"/>
      <c r="XEP120" s="149"/>
      <c r="XEQ120" s="149"/>
    </row>
    <row r="121" s="150" customFormat="true" ht="30" customHeight="true" spans="1:4">
      <c r="A121" s="76">
        <v>115</v>
      </c>
      <c r="B121" s="161" t="s">
        <v>137</v>
      </c>
      <c r="C121" s="161" t="s">
        <v>138</v>
      </c>
      <c r="D121" s="161" t="s">
        <v>139</v>
      </c>
    </row>
    <row r="122" s="149" customFormat="true" ht="30" customHeight="true" spans="1:95">
      <c r="A122" s="76">
        <v>116</v>
      </c>
      <c r="B122" s="161" t="s">
        <v>140</v>
      </c>
      <c r="C122" s="161" t="s">
        <v>9</v>
      </c>
      <c r="D122" s="161" t="s">
        <v>139</v>
      </c>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row>
    <row r="123" s="151" customFormat="true" ht="30" customHeight="true" spans="1:95">
      <c r="A123" s="76">
        <v>117</v>
      </c>
      <c r="B123" s="76" t="s">
        <v>141</v>
      </c>
      <c r="C123" s="76" t="s">
        <v>142</v>
      </c>
      <c r="D123" s="76" t="s">
        <v>143</v>
      </c>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row>
    <row r="124" s="151" customFormat="true" ht="30" customHeight="true" spans="1:95">
      <c r="A124" s="76">
        <v>118</v>
      </c>
      <c r="B124" s="76" t="s">
        <v>144</v>
      </c>
      <c r="C124" s="76" t="s">
        <v>145</v>
      </c>
      <c r="D124" s="76" t="s">
        <v>146</v>
      </c>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row>
    <row r="125" ht="30" customHeight="true" spans="1:4">
      <c r="A125" s="162" t="s">
        <v>147</v>
      </c>
      <c r="B125" s="160" t="s">
        <v>148</v>
      </c>
      <c r="C125" s="76"/>
      <c r="D125" s="76"/>
    </row>
    <row r="126" s="149" customFormat="true" ht="28" customHeight="true" spans="1:95">
      <c r="A126" s="76">
        <v>119</v>
      </c>
      <c r="B126" s="161" t="s">
        <v>149</v>
      </c>
      <c r="C126" s="161" t="s">
        <v>61</v>
      </c>
      <c r="D126" s="161" t="s">
        <v>150</v>
      </c>
      <c r="E126" s="165"/>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row>
    <row r="127" customFormat="true" ht="30" customHeight="true" spans="1:16371">
      <c r="A127" s="162" t="s">
        <v>151</v>
      </c>
      <c r="B127" s="160" t="s">
        <v>152</v>
      </c>
      <c r="C127" s="76"/>
      <c r="D127" s="76"/>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49"/>
      <c r="CS127" s="149"/>
      <c r="CT127" s="149"/>
      <c r="CU127" s="149"/>
      <c r="CV127" s="149"/>
      <c r="CW127" s="149"/>
      <c r="CX127" s="149"/>
      <c r="CY127" s="149"/>
      <c r="CZ127" s="149"/>
      <c r="DA127" s="149"/>
      <c r="DB127" s="149"/>
      <c r="DC127" s="149"/>
      <c r="DD127" s="149"/>
      <c r="DE127" s="149"/>
      <c r="DF127" s="149"/>
      <c r="DG127" s="149"/>
      <c r="DH127" s="149"/>
      <c r="DI127" s="149"/>
      <c r="DJ127" s="149"/>
      <c r="DK127" s="149"/>
      <c r="DL127" s="149"/>
      <c r="DM127" s="149"/>
      <c r="DN127" s="149"/>
      <c r="DO127" s="149"/>
      <c r="DP127" s="149"/>
      <c r="DQ127" s="149"/>
      <c r="DR127" s="149"/>
      <c r="DS127" s="149"/>
      <c r="DT127" s="149"/>
      <c r="DU127" s="149"/>
      <c r="DV127" s="149"/>
      <c r="DW127" s="149"/>
      <c r="DX127" s="149"/>
      <c r="DY127" s="149"/>
      <c r="DZ127" s="149"/>
      <c r="EA127" s="149"/>
      <c r="EB127" s="149"/>
      <c r="EC127" s="149"/>
      <c r="ED127" s="149"/>
      <c r="EE127" s="149"/>
      <c r="EF127" s="149"/>
      <c r="EG127" s="149"/>
      <c r="EH127" s="149"/>
      <c r="EI127" s="149"/>
      <c r="EJ127" s="149"/>
      <c r="EK127" s="149"/>
      <c r="EL127" s="149"/>
      <c r="EM127" s="149"/>
      <c r="EN127" s="149"/>
      <c r="EO127" s="149"/>
      <c r="EP127" s="149"/>
      <c r="EQ127" s="149"/>
      <c r="ER127" s="149"/>
      <c r="ES127" s="149"/>
      <c r="ET127" s="149"/>
      <c r="EU127" s="149"/>
      <c r="EV127" s="149"/>
      <c r="EW127" s="149"/>
      <c r="EX127" s="149"/>
      <c r="EY127" s="149"/>
      <c r="EZ127" s="149"/>
      <c r="FA127" s="149"/>
      <c r="FB127" s="149"/>
      <c r="FC127" s="149"/>
      <c r="FD127" s="149"/>
      <c r="FE127" s="149"/>
      <c r="FF127" s="149"/>
      <c r="FG127" s="149"/>
      <c r="FH127" s="149"/>
      <c r="FI127" s="149"/>
      <c r="FJ127" s="149"/>
      <c r="FK127" s="149"/>
      <c r="FL127" s="149"/>
      <c r="FM127" s="149"/>
      <c r="FN127" s="149"/>
      <c r="FO127" s="149"/>
      <c r="FP127" s="149"/>
      <c r="FQ127" s="149"/>
      <c r="FR127" s="149"/>
      <c r="FS127" s="149"/>
      <c r="FT127" s="149"/>
      <c r="FU127" s="149"/>
      <c r="FV127" s="149"/>
      <c r="FW127" s="149"/>
      <c r="FX127" s="149"/>
      <c r="FY127" s="149"/>
      <c r="FZ127" s="149"/>
      <c r="GA127" s="149"/>
      <c r="GB127" s="149"/>
      <c r="GC127" s="149"/>
      <c r="GD127" s="149"/>
      <c r="GE127" s="149"/>
      <c r="GF127" s="149"/>
      <c r="GG127" s="149"/>
      <c r="GH127" s="149"/>
      <c r="GI127" s="149"/>
      <c r="GJ127" s="149"/>
      <c r="GK127" s="149"/>
      <c r="GL127" s="149"/>
      <c r="GM127" s="149"/>
      <c r="GN127" s="149"/>
      <c r="GO127" s="149"/>
      <c r="GP127" s="149"/>
      <c r="GQ127" s="149"/>
      <c r="GR127" s="149"/>
      <c r="GS127" s="149"/>
      <c r="GT127" s="149"/>
      <c r="GU127" s="149"/>
      <c r="GV127" s="149"/>
      <c r="GW127" s="149"/>
      <c r="GX127" s="149"/>
      <c r="GY127" s="149"/>
      <c r="GZ127" s="149"/>
      <c r="HA127" s="149"/>
      <c r="HB127" s="149"/>
      <c r="HC127" s="149"/>
      <c r="HD127" s="149"/>
      <c r="HE127" s="149"/>
      <c r="HF127" s="149"/>
      <c r="HG127" s="149"/>
      <c r="HH127" s="149"/>
      <c r="HI127" s="149"/>
      <c r="HJ127" s="149"/>
      <c r="HK127" s="149"/>
      <c r="HL127" s="149"/>
      <c r="HM127" s="149"/>
      <c r="HN127" s="149"/>
      <c r="HO127" s="149"/>
      <c r="HP127" s="149"/>
      <c r="HQ127" s="149"/>
      <c r="HR127" s="149"/>
      <c r="HS127" s="149"/>
      <c r="HT127" s="149"/>
      <c r="HU127" s="149"/>
      <c r="HV127" s="149"/>
      <c r="HW127" s="149"/>
      <c r="HX127" s="149"/>
      <c r="HY127" s="149"/>
      <c r="HZ127" s="149"/>
      <c r="IA127" s="149"/>
      <c r="IB127" s="149"/>
      <c r="IC127" s="149"/>
      <c r="ID127" s="149"/>
      <c r="IE127" s="149"/>
      <c r="IF127" s="149"/>
      <c r="IG127" s="149"/>
      <c r="IH127" s="149"/>
      <c r="II127" s="149"/>
      <c r="IJ127" s="149"/>
      <c r="IK127" s="149"/>
      <c r="IL127" s="149"/>
      <c r="IM127" s="149"/>
      <c r="IN127" s="149"/>
      <c r="IO127" s="149"/>
      <c r="IP127" s="149"/>
      <c r="IQ127" s="149"/>
      <c r="IR127" s="149"/>
      <c r="IS127" s="149"/>
      <c r="IT127" s="149"/>
      <c r="IU127" s="149"/>
      <c r="IV127" s="149"/>
      <c r="IW127" s="149"/>
      <c r="IX127" s="149"/>
      <c r="IY127" s="149"/>
      <c r="IZ127" s="149"/>
      <c r="JA127" s="149"/>
      <c r="JB127" s="149"/>
      <c r="JC127" s="149"/>
      <c r="JD127" s="149"/>
      <c r="JE127" s="149"/>
      <c r="JF127" s="149"/>
      <c r="JG127" s="149"/>
      <c r="JH127" s="149"/>
      <c r="JI127" s="149"/>
      <c r="JJ127" s="149"/>
      <c r="JK127" s="149"/>
      <c r="JL127" s="149"/>
      <c r="JM127" s="149"/>
      <c r="JN127" s="149"/>
      <c r="JO127" s="149"/>
      <c r="JP127" s="149"/>
      <c r="JQ127" s="149"/>
      <c r="JR127" s="149"/>
      <c r="JS127" s="149"/>
      <c r="JT127" s="149"/>
      <c r="JU127" s="149"/>
      <c r="JV127" s="149"/>
      <c r="JW127" s="149"/>
      <c r="JX127" s="149"/>
      <c r="JY127" s="149"/>
      <c r="JZ127" s="149"/>
      <c r="KA127" s="149"/>
      <c r="KB127" s="149"/>
      <c r="KC127" s="149"/>
      <c r="KD127" s="149"/>
      <c r="KE127" s="149"/>
      <c r="KF127" s="149"/>
      <c r="KG127" s="149"/>
      <c r="KH127" s="149"/>
      <c r="KI127" s="149"/>
      <c r="KJ127" s="149"/>
      <c r="KK127" s="149"/>
      <c r="KL127" s="149"/>
      <c r="KM127" s="149"/>
      <c r="KN127" s="149"/>
      <c r="KO127" s="149"/>
      <c r="KP127" s="149"/>
      <c r="KQ127" s="149"/>
      <c r="KR127" s="149"/>
      <c r="KS127" s="149"/>
      <c r="KT127" s="149"/>
      <c r="KU127" s="149"/>
      <c r="KV127" s="149"/>
      <c r="KW127" s="149"/>
      <c r="KX127" s="149"/>
      <c r="KY127" s="149"/>
      <c r="KZ127" s="149"/>
      <c r="LA127" s="149"/>
      <c r="LB127" s="149"/>
      <c r="LC127" s="149"/>
      <c r="LD127" s="149"/>
      <c r="LE127" s="149"/>
      <c r="LF127" s="149"/>
      <c r="LG127" s="149"/>
      <c r="LH127" s="149"/>
      <c r="LI127" s="149"/>
      <c r="LJ127" s="149"/>
      <c r="LK127" s="149"/>
      <c r="LL127" s="149"/>
      <c r="LM127" s="149"/>
      <c r="LN127" s="149"/>
      <c r="LO127" s="149"/>
      <c r="LP127" s="149"/>
      <c r="LQ127" s="149"/>
      <c r="LR127" s="149"/>
      <c r="LS127" s="149"/>
      <c r="LT127" s="149"/>
      <c r="LU127" s="149"/>
      <c r="LV127" s="149"/>
      <c r="LW127" s="149"/>
      <c r="LX127" s="149"/>
      <c r="LY127" s="149"/>
      <c r="LZ127" s="149"/>
      <c r="MA127" s="149"/>
      <c r="MB127" s="149"/>
      <c r="MC127" s="149"/>
      <c r="MD127" s="149"/>
      <c r="ME127" s="149"/>
      <c r="MF127" s="149"/>
      <c r="MG127" s="149"/>
      <c r="MH127" s="149"/>
      <c r="MI127" s="149"/>
      <c r="MJ127" s="149"/>
      <c r="MK127" s="149"/>
      <c r="ML127" s="149"/>
      <c r="MM127" s="149"/>
      <c r="MN127" s="149"/>
      <c r="MO127" s="149"/>
      <c r="MP127" s="149"/>
      <c r="MQ127" s="149"/>
      <c r="MR127" s="149"/>
      <c r="MS127" s="149"/>
      <c r="MT127" s="149"/>
      <c r="MU127" s="149"/>
      <c r="MV127" s="149"/>
      <c r="MW127" s="149"/>
      <c r="MX127" s="149"/>
      <c r="MY127" s="149"/>
      <c r="MZ127" s="149"/>
      <c r="NA127" s="149"/>
      <c r="NB127" s="149"/>
      <c r="NC127" s="149"/>
      <c r="ND127" s="149"/>
      <c r="NE127" s="149"/>
      <c r="NF127" s="149"/>
      <c r="NG127" s="149"/>
      <c r="NH127" s="149"/>
      <c r="NI127" s="149"/>
      <c r="NJ127" s="149"/>
      <c r="NK127" s="149"/>
      <c r="NL127" s="149"/>
      <c r="NM127" s="149"/>
      <c r="NN127" s="149"/>
      <c r="NO127" s="149"/>
      <c r="NP127" s="149"/>
      <c r="NQ127" s="149"/>
      <c r="NR127" s="149"/>
      <c r="NS127" s="149"/>
      <c r="NT127" s="149"/>
      <c r="NU127" s="149"/>
      <c r="NV127" s="149"/>
      <c r="NW127" s="149"/>
      <c r="NX127" s="149"/>
      <c r="NY127" s="149"/>
      <c r="NZ127" s="149"/>
      <c r="OA127" s="149"/>
      <c r="OB127" s="149"/>
      <c r="OC127" s="149"/>
      <c r="OD127" s="149"/>
      <c r="OE127" s="149"/>
      <c r="OF127" s="149"/>
      <c r="OG127" s="149"/>
      <c r="OH127" s="149"/>
      <c r="OI127" s="149"/>
      <c r="OJ127" s="149"/>
      <c r="OK127" s="149"/>
      <c r="OL127" s="149"/>
      <c r="OM127" s="149"/>
      <c r="ON127" s="149"/>
      <c r="OO127" s="149"/>
      <c r="OP127" s="149"/>
      <c r="OQ127" s="149"/>
      <c r="OR127" s="149"/>
      <c r="OS127" s="149"/>
      <c r="OT127" s="149"/>
      <c r="OU127" s="149"/>
      <c r="OV127" s="149"/>
      <c r="OW127" s="149"/>
      <c r="OX127" s="149"/>
      <c r="OY127" s="149"/>
      <c r="OZ127" s="149"/>
      <c r="PA127" s="149"/>
      <c r="PB127" s="149"/>
      <c r="PC127" s="149"/>
      <c r="PD127" s="149"/>
      <c r="PE127" s="149"/>
      <c r="PF127" s="149"/>
      <c r="PG127" s="149"/>
      <c r="PH127" s="149"/>
      <c r="PI127" s="149"/>
      <c r="PJ127" s="149"/>
      <c r="PK127" s="149"/>
      <c r="PL127" s="149"/>
      <c r="PM127" s="149"/>
      <c r="PN127" s="149"/>
      <c r="PO127" s="149"/>
      <c r="PP127" s="149"/>
      <c r="PQ127" s="149"/>
      <c r="PR127" s="149"/>
      <c r="PS127" s="149"/>
      <c r="PT127" s="149"/>
      <c r="PU127" s="149"/>
      <c r="PV127" s="149"/>
      <c r="PW127" s="149"/>
      <c r="PX127" s="149"/>
      <c r="PY127" s="149"/>
      <c r="PZ127" s="149"/>
      <c r="QA127" s="149"/>
      <c r="QB127" s="149"/>
      <c r="QC127" s="149"/>
      <c r="QD127" s="149"/>
      <c r="QE127" s="149"/>
      <c r="QF127" s="149"/>
      <c r="QG127" s="149"/>
      <c r="QH127" s="149"/>
      <c r="QI127" s="149"/>
      <c r="QJ127" s="149"/>
      <c r="QK127" s="149"/>
      <c r="QL127" s="149"/>
      <c r="QM127" s="149"/>
      <c r="QN127" s="149"/>
      <c r="QO127" s="149"/>
      <c r="QP127" s="149"/>
      <c r="QQ127" s="149"/>
      <c r="QR127" s="149"/>
      <c r="QS127" s="149"/>
      <c r="QT127" s="149"/>
      <c r="QU127" s="149"/>
      <c r="QV127" s="149"/>
      <c r="QW127" s="149"/>
      <c r="QX127" s="149"/>
      <c r="QY127" s="149"/>
      <c r="QZ127" s="149"/>
      <c r="RA127" s="149"/>
      <c r="RB127" s="149"/>
      <c r="RC127" s="149"/>
      <c r="RD127" s="149"/>
      <c r="RE127" s="149"/>
      <c r="RF127" s="149"/>
      <c r="RG127" s="149"/>
      <c r="RH127" s="149"/>
      <c r="RI127" s="149"/>
      <c r="RJ127" s="149"/>
      <c r="RK127" s="149"/>
      <c r="RL127" s="149"/>
      <c r="RM127" s="149"/>
      <c r="RN127" s="149"/>
      <c r="RO127" s="149"/>
      <c r="RP127" s="149"/>
      <c r="RQ127" s="149"/>
      <c r="RR127" s="149"/>
      <c r="RS127" s="149"/>
      <c r="RT127" s="149"/>
      <c r="RU127" s="149"/>
      <c r="RV127" s="149"/>
      <c r="RW127" s="149"/>
      <c r="RX127" s="149"/>
      <c r="RY127" s="149"/>
      <c r="RZ127" s="149"/>
      <c r="SA127" s="149"/>
      <c r="SB127" s="149"/>
      <c r="SC127" s="149"/>
      <c r="SD127" s="149"/>
      <c r="SE127" s="149"/>
      <c r="SF127" s="149"/>
      <c r="SG127" s="149"/>
      <c r="SH127" s="149"/>
      <c r="SI127" s="149"/>
      <c r="SJ127" s="149"/>
      <c r="SK127" s="149"/>
      <c r="SL127" s="149"/>
      <c r="SM127" s="149"/>
      <c r="SN127" s="149"/>
      <c r="SO127" s="149"/>
      <c r="SP127" s="149"/>
      <c r="SQ127" s="149"/>
      <c r="SR127" s="149"/>
      <c r="SS127" s="149"/>
      <c r="ST127" s="149"/>
      <c r="SU127" s="149"/>
      <c r="SV127" s="149"/>
      <c r="SW127" s="149"/>
      <c r="SX127" s="149"/>
      <c r="SY127" s="149"/>
      <c r="SZ127" s="149"/>
      <c r="TA127" s="149"/>
      <c r="TB127" s="149"/>
      <c r="TC127" s="149"/>
      <c r="TD127" s="149"/>
      <c r="TE127" s="149"/>
      <c r="TF127" s="149"/>
      <c r="TG127" s="149"/>
      <c r="TH127" s="149"/>
      <c r="TI127" s="149"/>
      <c r="TJ127" s="149"/>
      <c r="TK127" s="149"/>
      <c r="TL127" s="149"/>
      <c r="TM127" s="149"/>
      <c r="TN127" s="149"/>
      <c r="TO127" s="149"/>
      <c r="TP127" s="149"/>
      <c r="TQ127" s="149"/>
      <c r="TR127" s="149"/>
      <c r="TS127" s="149"/>
      <c r="TT127" s="149"/>
      <c r="TU127" s="149"/>
      <c r="TV127" s="149"/>
      <c r="TW127" s="149"/>
      <c r="TX127" s="149"/>
      <c r="TY127" s="149"/>
      <c r="TZ127" s="149"/>
      <c r="UA127" s="149"/>
      <c r="UB127" s="149"/>
      <c r="UC127" s="149"/>
      <c r="UD127" s="149"/>
      <c r="UE127" s="149"/>
      <c r="UF127" s="149"/>
      <c r="UG127" s="149"/>
      <c r="UH127" s="149"/>
      <c r="UI127" s="149"/>
      <c r="UJ127" s="149"/>
      <c r="UK127" s="149"/>
      <c r="UL127" s="149"/>
      <c r="UM127" s="149"/>
      <c r="UN127" s="149"/>
      <c r="UO127" s="149"/>
      <c r="UP127" s="149"/>
      <c r="UQ127" s="149"/>
      <c r="UR127" s="149"/>
      <c r="US127" s="149"/>
      <c r="UT127" s="149"/>
      <c r="UU127" s="149"/>
      <c r="UV127" s="149"/>
      <c r="UW127" s="149"/>
      <c r="UX127" s="149"/>
      <c r="UY127" s="149"/>
      <c r="UZ127" s="149"/>
      <c r="VA127" s="149"/>
      <c r="VB127" s="149"/>
      <c r="VC127" s="149"/>
      <c r="VD127" s="149"/>
      <c r="VE127" s="149"/>
      <c r="VF127" s="149"/>
      <c r="VG127" s="149"/>
      <c r="VH127" s="149"/>
      <c r="VI127" s="149"/>
      <c r="VJ127" s="149"/>
      <c r="VK127" s="149"/>
      <c r="VL127" s="149"/>
      <c r="VM127" s="149"/>
      <c r="VN127" s="149"/>
      <c r="VO127" s="149"/>
      <c r="VP127" s="149"/>
      <c r="VQ127" s="149"/>
      <c r="VR127" s="149"/>
      <c r="VS127" s="149"/>
      <c r="VT127" s="149"/>
      <c r="VU127" s="149"/>
      <c r="VV127" s="149"/>
      <c r="VW127" s="149"/>
      <c r="VX127" s="149"/>
      <c r="VY127" s="149"/>
      <c r="VZ127" s="149"/>
      <c r="WA127" s="149"/>
      <c r="WB127" s="149"/>
      <c r="WC127" s="149"/>
      <c r="WD127" s="149"/>
      <c r="WE127" s="149"/>
      <c r="WF127" s="149"/>
      <c r="WG127" s="149"/>
      <c r="WH127" s="149"/>
      <c r="WI127" s="149"/>
      <c r="WJ127" s="149"/>
      <c r="WK127" s="149"/>
      <c r="WL127" s="149"/>
      <c r="WM127" s="149"/>
      <c r="WN127" s="149"/>
      <c r="WO127" s="149"/>
      <c r="WP127" s="149"/>
      <c r="WQ127" s="149"/>
      <c r="WR127" s="149"/>
      <c r="WS127" s="149"/>
      <c r="WT127" s="149"/>
      <c r="WU127" s="149"/>
      <c r="WV127" s="149"/>
      <c r="WW127" s="149"/>
      <c r="WX127" s="149"/>
      <c r="WY127" s="149"/>
      <c r="WZ127" s="149"/>
      <c r="XA127" s="149"/>
      <c r="XB127" s="149"/>
      <c r="XC127" s="149"/>
      <c r="XD127" s="149"/>
      <c r="XE127" s="149"/>
      <c r="XF127" s="149"/>
      <c r="XG127" s="149"/>
      <c r="XH127" s="149"/>
      <c r="XI127" s="149"/>
      <c r="XJ127" s="149"/>
      <c r="XK127" s="149"/>
      <c r="XL127" s="149"/>
      <c r="XM127" s="149"/>
      <c r="XN127" s="149"/>
      <c r="XO127" s="149"/>
      <c r="XP127" s="149"/>
      <c r="XQ127" s="149"/>
      <c r="XR127" s="149"/>
      <c r="XS127" s="149"/>
      <c r="XT127" s="149"/>
      <c r="XU127" s="149"/>
      <c r="XV127" s="149"/>
      <c r="XW127" s="149"/>
      <c r="XX127" s="149"/>
      <c r="XY127" s="149"/>
      <c r="XZ127" s="149"/>
      <c r="YA127" s="149"/>
      <c r="YB127" s="149"/>
      <c r="YC127" s="149"/>
      <c r="YD127" s="149"/>
      <c r="YE127" s="149"/>
      <c r="YF127" s="149"/>
      <c r="YG127" s="149"/>
      <c r="YH127" s="149"/>
      <c r="YI127" s="149"/>
      <c r="YJ127" s="149"/>
      <c r="YK127" s="149"/>
      <c r="YL127" s="149"/>
      <c r="YM127" s="149"/>
      <c r="YN127" s="149"/>
      <c r="YO127" s="149"/>
      <c r="YP127" s="149"/>
      <c r="YQ127" s="149"/>
      <c r="YR127" s="149"/>
      <c r="YS127" s="149"/>
      <c r="YT127" s="149"/>
      <c r="YU127" s="149"/>
      <c r="YV127" s="149"/>
      <c r="YW127" s="149"/>
      <c r="YX127" s="149"/>
      <c r="YY127" s="149"/>
      <c r="YZ127" s="149"/>
      <c r="ZA127" s="149"/>
      <c r="ZB127" s="149"/>
      <c r="ZC127" s="149"/>
      <c r="ZD127" s="149"/>
      <c r="ZE127" s="149"/>
      <c r="ZF127" s="149"/>
      <c r="ZG127" s="149"/>
      <c r="ZH127" s="149"/>
      <c r="ZI127" s="149"/>
      <c r="ZJ127" s="149"/>
      <c r="ZK127" s="149"/>
      <c r="ZL127" s="149"/>
      <c r="ZM127" s="149"/>
      <c r="ZN127" s="149"/>
      <c r="ZO127" s="149"/>
      <c r="ZP127" s="149"/>
      <c r="ZQ127" s="149"/>
      <c r="ZR127" s="149"/>
      <c r="ZS127" s="149"/>
      <c r="ZT127" s="149"/>
      <c r="ZU127" s="149"/>
      <c r="ZV127" s="149"/>
      <c r="ZW127" s="149"/>
      <c r="ZX127" s="149"/>
      <c r="ZY127" s="149"/>
      <c r="ZZ127" s="149"/>
      <c r="AAA127" s="149"/>
      <c r="AAB127" s="149"/>
      <c r="AAC127" s="149"/>
      <c r="AAD127" s="149"/>
      <c r="AAE127" s="149"/>
      <c r="AAF127" s="149"/>
      <c r="AAG127" s="149"/>
      <c r="AAH127" s="149"/>
      <c r="AAI127" s="149"/>
      <c r="AAJ127" s="149"/>
      <c r="AAK127" s="149"/>
      <c r="AAL127" s="149"/>
      <c r="AAM127" s="149"/>
      <c r="AAN127" s="149"/>
      <c r="AAO127" s="149"/>
      <c r="AAP127" s="149"/>
      <c r="AAQ127" s="149"/>
      <c r="AAR127" s="149"/>
      <c r="AAS127" s="149"/>
      <c r="AAT127" s="149"/>
      <c r="AAU127" s="149"/>
      <c r="AAV127" s="149"/>
      <c r="AAW127" s="149"/>
      <c r="AAX127" s="149"/>
      <c r="AAY127" s="149"/>
      <c r="AAZ127" s="149"/>
      <c r="ABA127" s="149"/>
      <c r="ABB127" s="149"/>
      <c r="ABC127" s="149"/>
      <c r="ABD127" s="149"/>
      <c r="ABE127" s="149"/>
      <c r="ABF127" s="149"/>
      <c r="ABG127" s="149"/>
      <c r="ABH127" s="149"/>
      <c r="ABI127" s="149"/>
      <c r="ABJ127" s="149"/>
      <c r="ABK127" s="149"/>
      <c r="ABL127" s="149"/>
      <c r="ABM127" s="149"/>
      <c r="ABN127" s="149"/>
      <c r="ABO127" s="149"/>
      <c r="ABP127" s="149"/>
      <c r="ABQ127" s="149"/>
      <c r="ABR127" s="149"/>
      <c r="ABS127" s="149"/>
      <c r="ABT127" s="149"/>
      <c r="ABU127" s="149"/>
      <c r="ABV127" s="149"/>
      <c r="ABW127" s="149"/>
      <c r="ABX127" s="149"/>
      <c r="ABY127" s="149"/>
      <c r="ABZ127" s="149"/>
      <c r="ACA127" s="149"/>
      <c r="ACB127" s="149"/>
      <c r="ACC127" s="149"/>
      <c r="ACD127" s="149"/>
      <c r="ACE127" s="149"/>
      <c r="ACF127" s="149"/>
      <c r="ACG127" s="149"/>
      <c r="ACH127" s="149"/>
      <c r="ACI127" s="149"/>
      <c r="ACJ127" s="149"/>
      <c r="ACK127" s="149"/>
      <c r="ACL127" s="149"/>
      <c r="ACM127" s="149"/>
      <c r="ACN127" s="149"/>
      <c r="ACO127" s="149"/>
      <c r="ACP127" s="149"/>
      <c r="ACQ127" s="149"/>
      <c r="ACR127" s="149"/>
      <c r="ACS127" s="149"/>
      <c r="ACT127" s="149"/>
      <c r="ACU127" s="149"/>
      <c r="ACV127" s="149"/>
      <c r="ACW127" s="149"/>
      <c r="ACX127" s="149"/>
      <c r="ACY127" s="149"/>
      <c r="ACZ127" s="149"/>
      <c r="ADA127" s="149"/>
      <c r="ADB127" s="149"/>
      <c r="ADC127" s="149"/>
      <c r="ADD127" s="149"/>
      <c r="ADE127" s="149"/>
      <c r="ADF127" s="149"/>
      <c r="ADG127" s="149"/>
      <c r="ADH127" s="149"/>
      <c r="ADI127" s="149"/>
      <c r="ADJ127" s="149"/>
      <c r="ADK127" s="149"/>
      <c r="ADL127" s="149"/>
      <c r="ADM127" s="149"/>
      <c r="ADN127" s="149"/>
      <c r="ADO127" s="149"/>
      <c r="ADP127" s="149"/>
      <c r="ADQ127" s="149"/>
      <c r="ADR127" s="149"/>
      <c r="ADS127" s="149"/>
      <c r="ADT127" s="149"/>
      <c r="ADU127" s="149"/>
      <c r="ADV127" s="149"/>
      <c r="ADW127" s="149"/>
      <c r="ADX127" s="149"/>
      <c r="ADY127" s="149"/>
      <c r="ADZ127" s="149"/>
      <c r="AEA127" s="149"/>
      <c r="AEB127" s="149"/>
      <c r="AEC127" s="149"/>
      <c r="AED127" s="149"/>
      <c r="AEE127" s="149"/>
      <c r="AEF127" s="149"/>
      <c r="AEG127" s="149"/>
      <c r="AEH127" s="149"/>
      <c r="AEI127" s="149"/>
      <c r="AEJ127" s="149"/>
      <c r="AEK127" s="149"/>
      <c r="AEL127" s="149"/>
      <c r="AEM127" s="149"/>
      <c r="AEN127" s="149"/>
      <c r="AEO127" s="149"/>
      <c r="AEP127" s="149"/>
      <c r="AEQ127" s="149"/>
      <c r="AER127" s="149"/>
      <c r="AES127" s="149"/>
      <c r="AET127" s="149"/>
      <c r="AEU127" s="149"/>
      <c r="AEV127" s="149"/>
      <c r="AEW127" s="149"/>
      <c r="AEX127" s="149"/>
      <c r="AEY127" s="149"/>
      <c r="AEZ127" s="149"/>
      <c r="AFA127" s="149"/>
      <c r="AFB127" s="149"/>
      <c r="AFC127" s="149"/>
      <c r="AFD127" s="149"/>
      <c r="AFE127" s="149"/>
      <c r="AFF127" s="149"/>
      <c r="AFG127" s="149"/>
      <c r="AFH127" s="149"/>
      <c r="AFI127" s="149"/>
      <c r="AFJ127" s="149"/>
      <c r="AFK127" s="149"/>
      <c r="AFL127" s="149"/>
      <c r="AFM127" s="149"/>
      <c r="AFN127" s="149"/>
      <c r="AFO127" s="149"/>
      <c r="AFP127" s="149"/>
      <c r="AFQ127" s="149"/>
      <c r="AFR127" s="149"/>
      <c r="AFS127" s="149"/>
      <c r="AFT127" s="149"/>
      <c r="AFU127" s="149"/>
      <c r="AFV127" s="149"/>
      <c r="AFW127" s="149"/>
      <c r="AFX127" s="149"/>
      <c r="AFY127" s="149"/>
      <c r="AFZ127" s="149"/>
      <c r="AGA127" s="149"/>
      <c r="AGB127" s="149"/>
      <c r="AGC127" s="149"/>
      <c r="AGD127" s="149"/>
      <c r="AGE127" s="149"/>
      <c r="AGF127" s="149"/>
      <c r="AGG127" s="149"/>
      <c r="AGH127" s="149"/>
      <c r="AGI127" s="149"/>
      <c r="AGJ127" s="149"/>
      <c r="AGK127" s="149"/>
      <c r="AGL127" s="149"/>
      <c r="AGM127" s="149"/>
      <c r="AGN127" s="149"/>
      <c r="AGO127" s="149"/>
      <c r="AGP127" s="149"/>
      <c r="AGQ127" s="149"/>
      <c r="AGR127" s="149"/>
      <c r="AGS127" s="149"/>
      <c r="AGT127" s="149"/>
      <c r="AGU127" s="149"/>
      <c r="AGV127" s="149"/>
      <c r="AGW127" s="149"/>
      <c r="AGX127" s="149"/>
      <c r="AGY127" s="149"/>
      <c r="AGZ127" s="149"/>
      <c r="AHA127" s="149"/>
      <c r="AHB127" s="149"/>
      <c r="AHC127" s="149"/>
      <c r="AHD127" s="149"/>
      <c r="AHE127" s="149"/>
      <c r="AHF127" s="149"/>
      <c r="AHG127" s="149"/>
      <c r="AHH127" s="149"/>
      <c r="AHI127" s="149"/>
      <c r="AHJ127" s="149"/>
      <c r="AHK127" s="149"/>
      <c r="AHL127" s="149"/>
      <c r="AHM127" s="149"/>
      <c r="AHN127" s="149"/>
      <c r="AHO127" s="149"/>
      <c r="AHP127" s="149"/>
      <c r="AHQ127" s="149"/>
      <c r="AHR127" s="149"/>
      <c r="AHS127" s="149"/>
      <c r="AHT127" s="149"/>
      <c r="AHU127" s="149"/>
      <c r="AHV127" s="149"/>
      <c r="AHW127" s="149"/>
      <c r="AHX127" s="149"/>
      <c r="AHY127" s="149"/>
      <c r="AHZ127" s="149"/>
      <c r="AIA127" s="149"/>
      <c r="AIB127" s="149"/>
      <c r="AIC127" s="149"/>
      <c r="AID127" s="149"/>
      <c r="AIE127" s="149"/>
      <c r="AIF127" s="149"/>
      <c r="AIG127" s="149"/>
      <c r="AIH127" s="149"/>
      <c r="AII127" s="149"/>
      <c r="AIJ127" s="149"/>
      <c r="AIK127" s="149"/>
      <c r="AIL127" s="149"/>
      <c r="AIM127" s="149"/>
      <c r="AIN127" s="149"/>
      <c r="AIO127" s="149"/>
      <c r="AIP127" s="149"/>
      <c r="AIQ127" s="149"/>
      <c r="AIR127" s="149"/>
      <c r="AIS127" s="149"/>
      <c r="AIT127" s="149"/>
      <c r="AIU127" s="149"/>
      <c r="AIV127" s="149"/>
      <c r="AIW127" s="149"/>
      <c r="AIX127" s="149"/>
      <c r="AIY127" s="149"/>
      <c r="AIZ127" s="149"/>
      <c r="AJA127" s="149"/>
      <c r="AJB127" s="149"/>
      <c r="AJC127" s="149"/>
      <c r="AJD127" s="149"/>
      <c r="AJE127" s="149"/>
      <c r="AJF127" s="149"/>
      <c r="AJG127" s="149"/>
      <c r="AJH127" s="149"/>
      <c r="AJI127" s="149"/>
      <c r="AJJ127" s="149"/>
      <c r="AJK127" s="149"/>
      <c r="AJL127" s="149"/>
      <c r="AJM127" s="149"/>
      <c r="AJN127" s="149"/>
      <c r="AJO127" s="149"/>
      <c r="AJP127" s="149"/>
      <c r="AJQ127" s="149"/>
      <c r="AJR127" s="149"/>
      <c r="AJS127" s="149"/>
      <c r="AJT127" s="149"/>
      <c r="AJU127" s="149"/>
      <c r="AJV127" s="149"/>
      <c r="AJW127" s="149"/>
      <c r="AJX127" s="149"/>
      <c r="AJY127" s="149"/>
      <c r="AJZ127" s="149"/>
      <c r="AKA127" s="149"/>
      <c r="AKB127" s="149"/>
      <c r="AKC127" s="149"/>
      <c r="AKD127" s="149"/>
      <c r="AKE127" s="149"/>
      <c r="AKF127" s="149"/>
      <c r="AKG127" s="149"/>
      <c r="AKH127" s="149"/>
      <c r="AKI127" s="149"/>
      <c r="AKJ127" s="149"/>
      <c r="AKK127" s="149"/>
      <c r="AKL127" s="149"/>
      <c r="AKM127" s="149"/>
      <c r="AKN127" s="149"/>
      <c r="AKO127" s="149"/>
      <c r="AKP127" s="149"/>
      <c r="AKQ127" s="149"/>
      <c r="AKR127" s="149"/>
      <c r="AKS127" s="149"/>
      <c r="AKT127" s="149"/>
      <c r="AKU127" s="149"/>
      <c r="AKV127" s="149"/>
      <c r="AKW127" s="149"/>
      <c r="AKX127" s="149"/>
      <c r="AKY127" s="149"/>
      <c r="AKZ127" s="149"/>
      <c r="ALA127" s="149"/>
      <c r="ALB127" s="149"/>
      <c r="ALC127" s="149"/>
      <c r="ALD127" s="149"/>
      <c r="ALE127" s="149"/>
      <c r="ALF127" s="149"/>
      <c r="ALG127" s="149"/>
      <c r="ALH127" s="149"/>
      <c r="ALI127" s="149"/>
      <c r="ALJ127" s="149"/>
      <c r="ALK127" s="149"/>
      <c r="ALL127" s="149"/>
      <c r="ALM127" s="149"/>
      <c r="ALN127" s="149"/>
      <c r="ALO127" s="149"/>
      <c r="ALP127" s="149"/>
      <c r="ALQ127" s="149"/>
      <c r="ALR127" s="149"/>
      <c r="ALS127" s="149"/>
      <c r="ALT127" s="149"/>
      <c r="ALU127" s="149"/>
      <c r="ALV127" s="149"/>
      <c r="ALW127" s="149"/>
      <c r="ALX127" s="149"/>
      <c r="ALY127" s="149"/>
      <c r="ALZ127" s="149"/>
      <c r="AMA127" s="149"/>
      <c r="AMB127" s="149"/>
      <c r="AMC127" s="149"/>
      <c r="AMD127" s="149"/>
      <c r="AME127" s="149"/>
      <c r="AMF127" s="149"/>
      <c r="AMG127" s="149"/>
      <c r="AMH127" s="149"/>
      <c r="AMI127" s="149"/>
      <c r="AMJ127" s="149"/>
      <c r="AMK127" s="149"/>
      <c r="AML127" s="149"/>
      <c r="AMM127" s="149"/>
      <c r="AMN127" s="149"/>
      <c r="AMO127" s="149"/>
      <c r="AMP127" s="149"/>
      <c r="AMQ127" s="149"/>
      <c r="AMR127" s="149"/>
      <c r="AMS127" s="149"/>
      <c r="AMT127" s="149"/>
      <c r="AMU127" s="149"/>
      <c r="AMV127" s="149"/>
      <c r="AMW127" s="149"/>
      <c r="AMX127" s="149"/>
      <c r="AMY127" s="149"/>
      <c r="AMZ127" s="149"/>
      <c r="ANA127" s="149"/>
      <c r="ANB127" s="149"/>
      <c r="ANC127" s="149"/>
      <c r="AND127" s="149"/>
      <c r="ANE127" s="149"/>
      <c r="ANF127" s="149"/>
      <c r="ANG127" s="149"/>
      <c r="ANH127" s="149"/>
      <c r="ANI127" s="149"/>
      <c r="ANJ127" s="149"/>
      <c r="ANK127" s="149"/>
      <c r="ANL127" s="149"/>
      <c r="ANM127" s="149"/>
      <c r="ANN127" s="149"/>
      <c r="ANO127" s="149"/>
      <c r="ANP127" s="149"/>
      <c r="ANQ127" s="149"/>
      <c r="ANR127" s="149"/>
      <c r="ANS127" s="149"/>
      <c r="ANT127" s="149"/>
      <c r="ANU127" s="149"/>
      <c r="ANV127" s="149"/>
      <c r="ANW127" s="149"/>
      <c r="ANX127" s="149"/>
      <c r="ANY127" s="149"/>
      <c r="ANZ127" s="149"/>
      <c r="AOA127" s="149"/>
      <c r="AOB127" s="149"/>
      <c r="AOC127" s="149"/>
      <c r="AOD127" s="149"/>
      <c r="AOE127" s="149"/>
      <c r="AOF127" s="149"/>
      <c r="AOG127" s="149"/>
      <c r="AOH127" s="149"/>
      <c r="AOI127" s="149"/>
      <c r="AOJ127" s="149"/>
      <c r="AOK127" s="149"/>
      <c r="AOL127" s="149"/>
      <c r="AOM127" s="149"/>
      <c r="AON127" s="149"/>
      <c r="AOO127" s="149"/>
      <c r="AOP127" s="149"/>
      <c r="AOQ127" s="149"/>
      <c r="AOR127" s="149"/>
      <c r="AOS127" s="149"/>
      <c r="AOT127" s="149"/>
      <c r="AOU127" s="149"/>
      <c r="AOV127" s="149"/>
      <c r="AOW127" s="149"/>
      <c r="AOX127" s="149"/>
      <c r="AOY127" s="149"/>
      <c r="AOZ127" s="149"/>
      <c r="APA127" s="149"/>
      <c r="APB127" s="149"/>
      <c r="APC127" s="149"/>
      <c r="APD127" s="149"/>
      <c r="APE127" s="149"/>
      <c r="APF127" s="149"/>
      <c r="APG127" s="149"/>
      <c r="APH127" s="149"/>
      <c r="API127" s="149"/>
      <c r="APJ127" s="149"/>
      <c r="APK127" s="149"/>
      <c r="APL127" s="149"/>
      <c r="APM127" s="149"/>
      <c r="APN127" s="149"/>
      <c r="APO127" s="149"/>
      <c r="APP127" s="149"/>
      <c r="APQ127" s="149"/>
      <c r="APR127" s="149"/>
      <c r="APS127" s="149"/>
      <c r="APT127" s="149"/>
      <c r="APU127" s="149"/>
      <c r="APV127" s="149"/>
      <c r="APW127" s="149"/>
      <c r="APX127" s="149"/>
      <c r="APY127" s="149"/>
      <c r="APZ127" s="149"/>
      <c r="AQA127" s="149"/>
      <c r="AQB127" s="149"/>
      <c r="AQC127" s="149"/>
      <c r="AQD127" s="149"/>
      <c r="AQE127" s="149"/>
      <c r="AQF127" s="149"/>
      <c r="AQG127" s="149"/>
      <c r="AQH127" s="149"/>
      <c r="AQI127" s="149"/>
      <c r="AQJ127" s="149"/>
      <c r="AQK127" s="149"/>
      <c r="AQL127" s="149"/>
      <c r="AQM127" s="149"/>
      <c r="AQN127" s="149"/>
      <c r="AQO127" s="149"/>
      <c r="AQP127" s="149"/>
      <c r="AQQ127" s="149"/>
      <c r="AQR127" s="149"/>
      <c r="AQS127" s="149"/>
      <c r="AQT127" s="149"/>
      <c r="AQU127" s="149"/>
      <c r="AQV127" s="149"/>
      <c r="AQW127" s="149"/>
      <c r="AQX127" s="149"/>
      <c r="AQY127" s="149"/>
      <c r="AQZ127" s="149"/>
      <c r="ARA127" s="149"/>
      <c r="ARB127" s="149"/>
      <c r="ARC127" s="149"/>
      <c r="ARD127" s="149"/>
      <c r="ARE127" s="149"/>
      <c r="ARF127" s="149"/>
      <c r="ARG127" s="149"/>
      <c r="ARH127" s="149"/>
      <c r="ARI127" s="149"/>
      <c r="ARJ127" s="149"/>
      <c r="ARK127" s="149"/>
      <c r="ARL127" s="149"/>
      <c r="ARM127" s="149"/>
      <c r="ARN127" s="149"/>
      <c r="ARO127" s="149"/>
      <c r="ARP127" s="149"/>
      <c r="ARQ127" s="149"/>
      <c r="ARR127" s="149"/>
      <c r="ARS127" s="149"/>
      <c r="ART127" s="149"/>
      <c r="ARU127" s="149"/>
      <c r="ARV127" s="149"/>
      <c r="ARW127" s="149"/>
      <c r="ARX127" s="149"/>
      <c r="ARY127" s="149"/>
      <c r="ARZ127" s="149"/>
      <c r="ASA127" s="149"/>
      <c r="ASB127" s="149"/>
      <c r="ASC127" s="149"/>
      <c r="ASD127" s="149"/>
      <c r="ASE127" s="149"/>
      <c r="ASF127" s="149"/>
      <c r="ASG127" s="149"/>
      <c r="ASH127" s="149"/>
      <c r="ASI127" s="149"/>
      <c r="ASJ127" s="149"/>
      <c r="ASK127" s="149"/>
      <c r="ASL127" s="149"/>
      <c r="ASM127" s="149"/>
      <c r="ASN127" s="149"/>
      <c r="ASO127" s="149"/>
      <c r="ASP127" s="149"/>
      <c r="ASQ127" s="149"/>
      <c r="ASR127" s="149"/>
      <c r="ASS127" s="149"/>
      <c r="AST127" s="149"/>
      <c r="ASU127" s="149"/>
      <c r="ASV127" s="149"/>
      <c r="ASW127" s="149"/>
      <c r="ASX127" s="149"/>
      <c r="ASY127" s="149"/>
      <c r="ASZ127" s="149"/>
      <c r="ATA127" s="149"/>
      <c r="ATB127" s="149"/>
      <c r="ATC127" s="149"/>
      <c r="ATD127" s="149"/>
      <c r="ATE127" s="149"/>
      <c r="ATF127" s="149"/>
      <c r="ATG127" s="149"/>
      <c r="ATH127" s="149"/>
      <c r="ATI127" s="149"/>
      <c r="ATJ127" s="149"/>
      <c r="ATK127" s="149"/>
      <c r="ATL127" s="149"/>
      <c r="ATM127" s="149"/>
      <c r="ATN127" s="149"/>
      <c r="ATO127" s="149"/>
      <c r="ATP127" s="149"/>
      <c r="ATQ127" s="149"/>
      <c r="ATR127" s="149"/>
      <c r="ATS127" s="149"/>
      <c r="ATT127" s="149"/>
      <c r="ATU127" s="149"/>
      <c r="ATV127" s="149"/>
      <c r="ATW127" s="149"/>
      <c r="ATX127" s="149"/>
      <c r="ATY127" s="149"/>
      <c r="ATZ127" s="149"/>
      <c r="AUA127" s="149"/>
      <c r="AUB127" s="149"/>
      <c r="AUC127" s="149"/>
      <c r="AUD127" s="149"/>
      <c r="AUE127" s="149"/>
      <c r="AUF127" s="149"/>
      <c r="AUG127" s="149"/>
      <c r="AUH127" s="149"/>
      <c r="AUI127" s="149"/>
      <c r="AUJ127" s="149"/>
      <c r="AUK127" s="149"/>
      <c r="AUL127" s="149"/>
      <c r="AUM127" s="149"/>
      <c r="AUN127" s="149"/>
      <c r="AUO127" s="149"/>
      <c r="AUP127" s="149"/>
      <c r="AUQ127" s="149"/>
      <c r="AUR127" s="149"/>
      <c r="AUS127" s="149"/>
      <c r="AUT127" s="149"/>
      <c r="AUU127" s="149"/>
      <c r="AUV127" s="149"/>
      <c r="AUW127" s="149"/>
      <c r="AUX127" s="149"/>
      <c r="AUY127" s="149"/>
      <c r="AUZ127" s="149"/>
      <c r="AVA127" s="149"/>
      <c r="AVB127" s="149"/>
      <c r="AVC127" s="149"/>
      <c r="AVD127" s="149"/>
      <c r="AVE127" s="149"/>
      <c r="AVF127" s="149"/>
      <c r="AVG127" s="149"/>
      <c r="AVH127" s="149"/>
      <c r="AVI127" s="149"/>
      <c r="AVJ127" s="149"/>
      <c r="AVK127" s="149"/>
      <c r="AVL127" s="149"/>
      <c r="AVM127" s="149"/>
      <c r="AVN127" s="149"/>
      <c r="AVO127" s="149"/>
      <c r="AVP127" s="149"/>
      <c r="AVQ127" s="149"/>
      <c r="AVR127" s="149"/>
      <c r="AVS127" s="149"/>
      <c r="AVT127" s="149"/>
      <c r="AVU127" s="149"/>
      <c r="AVV127" s="149"/>
      <c r="AVW127" s="149"/>
      <c r="AVX127" s="149"/>
      <c r="AVY127" s="149"/>
      <c r="AVZ127" s="149"/>
      <c r="AWA127" s="149"/>
      <c r="AWB127" s="149"/>
      <c r="AWC127" s="149"/>
      <c r="AWD127" s="149"/>
      <c r="AWE127" s="149"/>
      <c r="AWF127" s="149"/>
      <c r="AWG127" s="149"/>
      <c r="AWH127" s="149"/>
      <c r="AWI127" s="149"/>
      <c r="AWJ127" s="149"/>
      <c r="AWK127" s="149"/>
      <c r="AWL127" s="149"/>
      <c r="AWM127" s="149"/>
      <c r="AWN127" s="149"/>
      <c r="AWO127" s="149"/>
      <c r="AWP127" s="149"/>
      <c r="AWQ127" s="149"/>
      <c r="AWR127" s="149"/>
      <c r="AWS127" s="149"/>
      <c r="AWT127" s="149"/>
      <c r="AWU127" s="149"/>
      <c r="AWV127" s="149"/>
      <c r="AWW127" s="149"/>
      <c r="AWX127" s="149"/>
      <c r="AWY127" s="149"/>
      <c r="AWZ127" s="149"/>
      <c r="AXA127" s="149"/>
      <c r="AXB127" s="149"/>
      <c r="AXC127" s="149"/>
      <c r="AXD127" s="149"/>
      <c r="AXE127" s="149"/>
      <c r="AXF127" s="149"/>
      <c r="AXG127" s="149"/>
      <c r="AXH127" s="149"/>
      <c r="AXI127" s="149"/>
      <c r="AXJ127" s="149"/>
      <c r="AXK127" s="149"/>
      <c r="AXL127" s="149"/>
      <c r="AXM127" s="149"/>
      <c r="AXN127" s="149"/>
      <c r="AXO127" s="149"/>
      <c r="AXP127" s="149"/>
      <c r="AXQ127" s="149"/>
      <c r="AXR127" s="149"/>
      <c r="AXS127" s="149"/>
      <c r="AXT127" s="149"/>
      <c r="AXU127" s="149"/>
      <c r="AXV127" s="149"/>
      <c r="AXW127" s="149"/>
      <c r="AXX127" s="149"/>
      <c r="AXY127" s="149"/>
      <c r="AXZ127" s="149"/>
      <c r="AYA127" s="149"/>
      <c r="AYB127" s="149"/>
      <c r="AYC127" s="149"/>
      <c r="AYD127" s="149"/>
      <c r="AYE127" s="149"/>
      <c r="AYF127" s="149"/>
      <c r="AYG127" s="149"/>
      <c r="AYH127" s="149"/>
      <c r="AYI127" s="149"/>
      <c r="AYJ127" s="149"/>
      <c r="AYK127" s="149"/>
      <c r="AYL127" s="149"/>
      <c r="AYM127" s="149"/>
      <c r="AYN127" s="149"/>
      <c r="AYO127" s="149"/>
      <c r="AYP127" s="149"/>
      <c r="AYQ127" s="149"/>
      <c r="AYR127" s="149"/>
      <c r="AYS127" s="149"/>
      <c r="AYT127" s="149"/>
      <c r="AYU127" s="149"/>
      <c r="AYV127" s="149"/>
      <c r="AYW127" s="149"/>
      <c r="AYX127" s="149"/>
      <c r="AYY127" s="149"/>
      <c r="AYZ127" s="149"/>
      <c r="AZA127" s="149"/>
      <c r="AZB127" s="149"/>
      <c r="AZC127" s="149"/>
      <c r="AZD127" s="149"/>
      <c r="AZE127" s="149"/>
      <c r="AZF127" s="149"/>
      <c r="AZG127" s="149"/>
      <c r="AZH127" s="149"/>
      <c r="AZI127" s="149"/>
      <c r="AZJ127" s="149"/>
      <c r="AZK127" s="149"/>
      <c r="AZL127" s="149"/>
      <c r="AZM127" s="149"/>
      <c r="AZN127" s="149"/>
      <c r="AZO127" s="149"/>
      <c r="AZP127" s="149"/>
      <c r="AZQ127" s="149"/>
      <c r="AZR127" s="149"/>
      <c r="AZS127" s="149"/>
      <c r="AZT127" s="149"/>
      <c r="AZU127" s="149"/>
      <c r="AZV127" s="149"/>
      <c r="AZW127" s="149"/>
      <c r="AZX127" s="149"/>
      <c r="AZY127" s="149"/>
      <c r="AZZ127" s="149"/>
      <c r="BAA127" s="149"/>
      <c r="BAB127" s="149"/>
      <c r="BAC127" s="149"/>
      <c r="BAD127" s="149"/>
      <c r="BAE127" s="149"/>
      <c r="BAF127" s="149"/>
      <c r="BAG127" s="149"/>
      <c r="BAH127" s="149"/>
      <c r="BAI127" s="149"/>
      <c r="BAJ127" s="149"/>
      <c r="BAK127" s="149"/>
      <c r="BAL127" s="149"/>
      <c r="BAM127" s="149"/>
      <c r="BAN127" s="149"/>
      <c r="BAO127" s="149"/>
      <c r="BAP127" s="149"/>
      <c r="BAQ127" s="149"/>
      <c r="BAR127" s="149"/>
      <c r="BAS127" s="149"/>
      <c r="BAT127" s="149"/>
      <c r="BAU127" s="149"/>
      <c r="BAV127" s="149"/>
      <c r="BAW127" s="149"/>
      <c r="BAX127" s="149"/>
      <c r="BAY127" s="149"/>
      <c r="BAZ127" s="149"/>
      <c r="BBA127" s="149"/>
      <c r="BBB127" s="149"/>
      <c r="BBC127" s="149"/>
      <c r="BBD127" s="149"/>
      <c r="BBE127" s="149"/>
      <c r="BBF127" s="149"/>
      <c r="BBG127" s="149"/>
      <c r="BBH127" s="149"/>
      <c r="BBI127" s="149"/>
      <c r="BBJ127" s="149"/>
      <c r="BBK127" s="149"/>
      <c r="BBL127" s="149"/>
      <c r="BBM127" s="149"/>
      <c r="BBN127" s="149"/>
      <c r="BBO127" s="149"/>
      <c r="BBP127" s="149"/>
      <c r="BBQ127" s="149"/>
      <c r="BBR127" s="149"/>
      <c r="BBS127" s="149"/>
      <c r="BBT127" s="149"/>
      <c r="BBU127" s="149"/>
      <c r="BBV127" s="149"/>
      <c r="BBW127" s="149"/>
      <c r="BBX127" s="149"/>
      <c r="BBY127" s="149"/>
      <c r="BBZ127" s="149"/>
      <c r="BCA127" s="149"/>
      <c r="BCB127" s="149"/>
      <c r="BCC127" s="149"/>
      <c r="BCD127" s="149"/>
      <c r="BCE127" s="149"/>
      <c r="BCF127" s="149"/>
      <c r="BCG127" s="149"/>
      <c r="BCH127" s="149"/>
      <c r="BCI127" s="149"/>
      <c r="BCJ127" s="149"/>
      <c r="BCK127" s="149"/>
      <c r="BCL127" s="149"/>
      <c r="BCM127" s="149"/>
      <c r="BCN127" s="149"/>
      <c r="BCO127" s="149"/>
      <c r="BCP127" s="149"/>
      <c r="BCQ127" s="149"/>
      <c r="BCR127" s="149"/>
      <c r="BCS127" s="149"/>
      <c r="BCT127" s="149"/>
      <c r="BCU127" s="149"/>
      <c r="BCV127" s="149"/>
      <c r="BCW127" s="149"/>
      <c r="BCX127" s="149"/>
      <c r="BCY127" s="149"/>
      <c r="BCZ127" s="149"/>
      <c r="BDA127" s="149"/>
      <c r="BDB127" s="149"/>
      <c r="BDC127" s="149"/>
      <c r="BDD127" s="149"/>
      <c r="BDE127" s="149"/>
      <c r="BDF127" s="149"/>
      <c r="BDG127" s="149"/>
      <c r="BDH127" s="149"/>
      <c r="BDI127" s="149"/>
      <c r="BDJ127" s="149"/>
      <c r="BDK127" s="149"/>
      <c r="BDL127" s="149"/>
      <c r="BDM127" s="149"/>
      <c r="BDN127" s="149"/>
      <c r="BDO127" s="149"/>
      <c r="BDP127" s="149"/>
      <c r="BDQ127" s="149"/>
      <c r="BDR127" s="149"/>
      <c r="BDS127" s="149"/>
      <c r="BDT127" s="149"/>
      <c r="BDU127" s="149"/>
      <c r="BDV127" s="149"/>
      <c r="BDW127" s="149"/>
      <c r="BDX127" s="149"/>
      <c r="BDY127" s="149"/>
      <c r="BDZ127" s="149"/>
      <c r="BEA127" s="149"/>
      <c r="BEB127" s="149"/>
      <c r="BEC127" s="149"/>
      <c r="BED127" s="149"/>
      <c r="BEE127" s="149"/>
      <c r="BEF127" s="149"/>
      <c r="BEG127" s="149"/>
      <c r="BEH127" s="149"/>
      <c r="BEI127" s="149"/>
      <c r="BEJ127" s="149"/>
      <c r="BEK127" s="149"/>
      <c r="BEL127" s="149"/>
      <c r="BEM127" s="149"/>
      <c r="BEN127" s="149"/>
      <c r="BEO127" s="149"/>
      <c r="BEP127" s="149"/>
      <c r="BEQ127" s="149"/>
      <c r="BER127" s="149"/>
      <c r="BES127" s="149"/>
      <c r="BET127" s="149"/>
      <c r="BEU127" s="149"/>
      <c r="BEV127" s="149"/>
      <c r="BEW127" s="149"/>
      <c r="BEX127" s="149"/>
      <c r="BEY127" s="149"/>
      <c r="BEZ127" s="149"/>
      <c r="BFA127" s="149"/>
      <c r="BFB127" s="149"/>
      <c r="BFC127" s="149"/>
      <c r="BFD127" s="149"/>
      <c r="BFE127" s="149"/>
      <c r="BFF127" s="149"/>
      <c r="BFG127" s="149"/>
      <c r="BFH127" s="149"/>
      <c r="BFI127" s="149"/>
      <c r="BFJ127" s="149"/>
      <c r="BFK127" s="149"/>
      <c r="BFL127" s="149"/>
      <c r="BFM127" s="149"/>
      <c r="BFN127" s="149"/>
      <c r="BFO127" s="149"/>
      <c r="BFP127" s="149"/>
      <c r="BFQ127" s="149"/>
      <c r="BFR127" s="149"/>
      <c r="BFS127" s="149"/>
      <c r="BFT127" s="149"/>
      <c r="BFU127" s="149"/>
      <c r="BFV127" s="149"/>
      <c r="BFW127" s="149"/>
      <c r="BFX127" s="149"/>
      <c r="BFY127" s="149"/>
      <c r="BFZ127" s="149"/>
      <c r="BGA127" s="149"/>
      <c r="BGB127" s="149"/>
      <c r="BGC127" s="149"/>
      <c r="BGD127" s="149"/>
      <c r="BGE127" s="149"/>
      <c r="BGF127" s="149"/>
      <c r="BGG127" s="149"/>
      <c r="BGH127" s="149"/>
      <c r="BGI127" s="149"/>
      <c r="BGJ127" s="149"/>
      <c r="BGK127" s="149"/>
      <c r="BGL127" s="149"/>
      <c r="BGM127" s="149"/>
      <c r="BGN127" s="149"/>
      <c r="BGO127" s="149"/>
      <c r="BGP127" s="149"/>
      <c r="BGQ127" s="149"/>
      <c r="BGR127" s="149"/>
      <c r="BGS127" s="149"/>
      <c r="BGT127" s="149"/>
      <c r="BGU127" s="149"/>
      <c r="BGV127" s="149"/>
      <c r="BGW127" s="149"/>
      <c r="BGX127" s="149"/>
      <c r="BGY127" s="149"/>
      <c r="BGZ127" s="149"/>
      <c r="BHA127" s="149"/>
      <c r="BHB127" s="149"/>
      <c r="BHC127" s="149"/>
      <c r="BHD127" s="149"/>
      <c r="BHE127" s="149"/>
      <c r="BHF127" s="149"/>
      <c r="BHG127" s="149"/>
      <c r="BHH127" s="149"/>
      <c r="BHI127" s="149"/>
      <c r="BHJ127" s="149"/>
      <c r="BHK127" s="149"/>
      <c r="BHL127" s="149"/>
      <c r="BHM127" s="149"/>
      <c r="BHN127" s="149"/>
      <c r="BHO127" s="149"/>
      <c r="BHP127" s="149"/>
      <c r="BHQ127" s="149"/>
      <c r="BHR127" s="149"/>
      <c r="BHS127" s="149"/>
      <c r="BHT127" s="149"/>
      <c r="BHU127" s="149"/>
      <c r="BHV127" s="149"/>
      <c r="BHW127" s="149"/>
      <c r="BHX127" s="149"/>
      <c r="BHY127" s="149"/>
      <c r="BHZ127" s="149"/>
      <c r="BIA127" s="149"/>
      <c r="BIB127" s="149"/>
      <c r="BIC127" s="149"/>
      <c r="BID127" s="149"/>
      <c r="BIE127" s="149"/>
      <c r="BIF127" s="149"/>
      <c r="BIG127" s="149"/>
      <c r="BIH127" s="149"/>
      <c r="BII127" s="149"/>
      <c r="BIJ127" s="149"/>
      <c r="BIK127" s="149"/>
      <c r="BIL127" s="149"/>
      <c r="BIM127" s="149"/>
      <c r="BIN127" s="149"/>
      <c r="BIO127" s="149"/>
      <c r="BIP127" s="149"/>
      <c r="BIQ127" s="149"/>
      <c r="BIR127" s="149"/>
      <c r="BIS127" s="149"/>
      <c r="BIT127" s="149"/>
      <c r="BIU127" s="149"/>
      <c r="BIV127" s="149"/>
      <c r="BIW127" s="149"/>
      <c r="BIX127" s="149"/>
      <c r="BIY127" s="149"/>
      <c r="BIZ127" s="149"/>
      <c r="BJA127" s="149"/>
      <c r="BJB127" s="149"/>
      <c r="BJC127" s="149"/>
      <c r="BJD127" s="149"/>
      <c r="BJE127" s="149"/>
      <c r="BJF127" s="149"/>
      <c r="BJG127" s="149"/>
      <c r="BJH127" s="149"/>
      <c r="BJI127" s="149"/>
      <c r="BJJ127" s="149"/>
      <c r="BJK127" s="149"/>
      <c r="BJL127" s="149"/>
      <c r="BJM127" s="149"/>
      <c r="BJN127" s="149"/>
      <c r="BJO127" s="149"/>
      <c r="BJP127" s="149"/>
      <c r="BJQ127" s="149"/>
      <c r="BJR127" s="149"/>
      <c r="BJS127" s="149"/>
      <c r="BJT127" s="149"/>
      <c r="BJU127" s="149"/>
      <c r="BJV127" s="149"/>
      <c r="BJW127" s="149"/>
      <c r="BJX127" s="149"/>
      <c r="BJY127" s="149"/>
      <c r="BJZ127" s="149"/>
      <c r="BKA127" s="149"/>
      <c r="BKB127" s="149"/>
      <c r="BKC127" s="149"/>
      <c r="BKD127" s="149"/>
      <c r="BKE127" s="149"/>
      <c r="BKF127" s="149"/>
      <c r="BKG127" s="149"/>
      <c r="BKH127" s="149"/>
      <c r="BKI127" s="149"/>
      <c r="BKJ127" s="149"/>
      <c r="BKK127" s="149"/>
      <c r="BKL127" s="149"/>
      <c r="BKM127" s="149"/>
      <c r="BKN127" s="149"/>
      <c r="BKO127" s="149"/>
      <c r="BKP127" s="149"/>
      <c r="BKQ127" s="149"/>
      <c r="BKR127" s="149"/>
      <c r="BKS127" s="149"/>
      <c r="BKT127" s="149"/>
      <c r="BKU127" s="149"/>
      <c r="BKV127" s="149"/>
      <c r="BKW127" s="149"/>
      <c r="BKX127" s="149"/>
      <c r="BKY127" s="149"/>
      <c r="BKZ127" s="149"/>
      <c r="BLA127" s="149"/>
      <c r="BLB127" s="149"/>
      <c r="BLC127" s="149"/>
      <c r="BLD127" s="149"/>
      <c r="BLE127" s="149"/>
      <c r="BLF127" s="149"/>
      <c r="BLG127" s="149"/>
      <c r="BLH127" s="149"/>
      <c r="BLI127" s="149"/>
      <c r="BLJ127" s="149"/>
      <c r="BLK127" s="149"/>
      <c r="BLL127" s="149"/>
      <c r="BLM127" s="149"/>
      <c r="BLN127" s="149"/>
      <c r="BLO127" s="149"/>
      <c r="BLP127" s="149"/>
      <c r="BLQ127" s="149"/>
      <c r="BLR127" s="149"/>
      <c r="BLS127" s="149"/>
      <c r="BLT127" s="149"/>
      <c r="BLU127" s="149"/>
      <c r="BLV127" s="149"/>
      <c r="BLW127" s="149"/>
      <c r="BLX127" s="149"/>
      <c r="BLY127" s="149"/>
      <c r="BLZ127" s="149"/>
      <c r="BMA127" s="149"/>
      <c r="BMB127" s="149"/>
      <c r="BMC127" s="149"/>
      <c r="BMD127" s="149"/>
      <c r="BME127" s="149"/>
      <c r="BMF127" s="149"/>
      <c r="BMG127" s="149"/>
      <c r="BMH127" s="149"/>
      <c r="BMI127" s="149"/>
      <c r="BMJ127" s="149"/>
      <c r="BMK127" s="149"/>
      <c r="BML127" s="149"/>
      <c r="BMM127" s="149"/>
      <c r="BMN127" s="149"/>
      <c r="BMO127" s="149"/>
      <c r="BMP127" s="149"/>
      <c r="BMQ127" s="149"/>
      <c r="BMR127" s="149"/>
      <c r="BMS127" s="149"/>
      <c r="BMT127" s="149"/>
      <c r="BMU127" s="149"/>
      <c r="BMV127" s="149"/>
      <c r="BMW127" s="149"/>
      <c r="BMX127" s="149"/>
      <c r="BMY127" s="149"/>
      <c r="BMZ127" s="149"/>
      <c r="BNA127" s="149"/>
      <c r="BNB127" s="149"/>
      <c r="BNC127" s="149"/>
      <c r="BND127" s="149"/>
      <c r="BNE127" s="149"/>
      <c r="BNF127" s="149"/>
      <c r="BNG127" s="149"/>
      <c r="BNH127" s="149"/>
      <c r="BNI127" s="149"/>
      <c r="BNJ127" s="149"/>
      <c r="BNK127" s="149"/>
      <c r="BNL127" s="149"/>
      <c r="BNM127" s="149"/>
      <c r="BNN127" s="149"/>
      <c r="BNO127" s="149"/>
      <c r="BNP127" s="149"/>
      <c r="BNQ127" s="149"/>
      <c r="BNR127" s="149"/>
      <c r="BNS127" s="149"/>
      <c r="BNT127" s="149"/>
      <c r="BNU127" s="149"/>
      <c r="BNV127" s="149"/>
      <c r="BNW127" s="149"/>
      <c r="BNX127" s="149"/>
      <c r="BNY127" s="149"/>
      <c r="BNZ127" s="149"/>
      <c r="BOA127" s="149"/>
      <c r="BOB127" s="149"/>
      <c r="BOC127" s="149"/>
      <c r="BOD127" s="149"/>
      <c r="BOE127" s="149"/>
      <c r="BOF127" s="149"/>
      <c r="BOG127" s="149"/>
      <c r="BOH127" s="149"/>
      <c r="BOI127" s="149"/>
      <c r="BOJ127" s="149"/>
      <c r="BOK127" s="149"/>
      <c r="BOL127" s="149"/>
      <c r="BOM127" s="149"/>
      <c r="BON127" s="149"/>
      <c r="BOO127" s="149"/>
      <c r="BOP127" s="149"/>
      <c r="BOQ127" s="149"/>
      <c r="BOR127" s="149"/>
      <c r="BOS127" s="149"/>
      <c r="BOT127" s="149"/>
      <c r="BOU127" s="149"/>
      <c r="BOV127" s="149"/>
      <c r="BOW127" s="149"/>
      <c r="BOX127" s="149"/>
      <c r="BOY127" s="149"/>
      <c r="BOZ127" s="149"/>
      <c r="BPA127" s="149"/>
      <c r="BPB127" s="149"/>
      <c r="BPC127" s="149"/>
      <c r="BPD127" s="149"/>
      <c r="BPE127" s="149"/>
      <c r="BPF127" s="149"/>
      <c r="BPG127" s="149"/>
      <c r="BPH127" s="149"/>
      <c r="BPI127" s="149"/>
      <c r="BPJ127" s="149"/>
      <c r="BPK127" s="149"/>
      <c r="BPL127" s="149"/>
      <c r="BPM127" s="149"/>
      <c r="BPN127" s="149"/>
      <c r="BPO127" s="149"/>
      <c r="BPP127" s="149"/>
      <c r="BPQ127" s="149"/>
      <c r="BPR127" s="149"/>
      <c r="BPS127" s="149"/>
      <c r="BPT127" s="149"/>
      <c r="BPU127" s="149"/>
      <c r="BPV127" s="149"/>
      <c r="BPW127" s="149"/>
      <c r="BPX127" s="149"/>
      <c r="BPY127" s="149"/>
      <c r="BPZ127" s="149"/>
      <c r="BQA127" s="149"/>
      <c r="BQB127" s="149"/>
      <c r="BQC127" s="149"/>
      <c r="BQD127" s="149"/>
      <c r="BQE127" s="149"/>
      <c r="BQF127" s="149"/>
      <c r="BQG127" s="149"/>
      <c r="BQH127" s="149"/>
      <c r="BQI127" s="149"/>
      <c r="BQJ127" s="149"/>
      <c r="BQK127" s="149"/>
      <c r="BQL127" s="149"/>
      <c r="BQM127" s="149"/>
      <c r="BQN127" s="149"/>
      <c r="BQO127" s="149"/>
      <c r="BQP127" s="149"/>
      <c r="BQQ127" s="149"/>
      <c r="BQR127" s="149"/>
      <c r="BQS127" s="149"/>
      <c r="BQT127" s="149"/>
      <c r="BQU127" s="149"/>
      <c r="BQV127" s="149"/>
      <c r="BQW127" s="149"/>
      <c r="BQX127" s="149"/>
      <c r="BQY127" s="149"/>
      <c r="BQZ127" s="149"/>
      <c r="BRA127" s="149"/>
      <c r="BRB127" s="149"/>
      <c r="BRC127" s="149"/>
      <c r="BRD127" s="149"/>
      <c r="BRE127" s="149"/>
      <c r="BRF127" s="149"/>
      <c r="BRG127" s="149"/>
      <c r="BRH127" s="149"/>
      <c r="BRI127" s="149"/>
      <c r="BRJ127" s="149"/>
      <c r="BRK127" s="149"/>
      <c r="BRL127" s="149"/>
      <c r="BRM127" s="149"/>
      <c r="BRN127" s="149"/>
      <c r="BRO127" s="149"/>
      <c r="BRP127" s="149"/>
      <c r="BRQ127" s="149"/>
      <c r="BRR127" s="149"/>
      <c r="BRS127" s="149"/>
      <c r="BRT127" s="149"/>
      <c r="BRU127" s="149"/>
      <c r="BRV127" s="149"/>
      <c r="BRW127" s="149"/>
      <c r="BRX127" s="149"/>
      <c r="BRY127" s="149"/>
      <c r="BRZ127" s="149"/>
      <c r="BSA127" s="149"/>
      <c r="BSB127" s="149"/>
      <c r="BSC127" s="149"/>
      <c r="BSD127" s="149"/>
      <c r="BSE127" s="149"/>
      <c r="BSF127" s="149"/>
      <c r="BSG127" s="149"/>
      <c r="BSH127" s="149"/>
      <c r="BSI127" s="149"/>
      <c r="BSJ127" s="149"/>
      <c r="BSK127" s="149"/>
      <c r="BSL127" s="149"/>
      <c r="BSM127" s="149"/>
      <c r="BSN127" s="149"/>
      <c r="BSO127" s="149"/>
      <c r="BSP127" s="149"/>
      <c r="BSQ127" s="149"/>
      <c r="BSR127" s="149"/>
      <c r="BSS127" s="149"/>
      <c r="BST127" s="149"/>
      <c r="BSU127" s="149"/>
      <c r="BSV127" s="149"/>
      <c r="BSW127" s="149"/>
      <c r="BSX127" s="149"/>
      <c r="BSY127" s="149"/>
      <c r="BSZ127" s="149"/>
      <c r="BTA127" s="149"/>
      <c r="BTB127" s="149"/>
      <c r="BTC127" s="149"/>
      <c r="BTD127" s="149"/>
      <c r="BTE127" s="149"/>
      <c r="BTF127" s="149"/>
      <c r="BTG127" s="149"/>
      <c r="BTH127" s="149"/>
      <c r="BTI127" s="149"/>
      <c r="BTJ127" s="149"/>
      <c r="BTK127" s="149"/>
      <c r="BTL127" s="149"/>
      <c r="BTM127" s="149"/>
      <c r="BTN127" s="149"/>
      <c r="BTO127" s="149"/>
      <c r="BTP127" s="149"/>
      <c r="BTQ127" s="149"/>
      <c r="BTR127" s="149"/>
      <c r="BTS127" s="149"/>
      <c r="BTT127" s="149"/>
      <c r="BTU127" s="149"/>
      <c r="BTV127" s="149"/>
      <c r="BTW127" s="149"/>
      <c r="BTX127" s="149"/>
      <c r="BTY127" s="149"/>
      <c r="BTZ127" s="149"/>
      <c r="BUA127" s="149"/>
      <c r="BUB127" s="149"/>
      <c r="BUC127" s="149"/>
      <c r="BUD127" s="149"/>
      <c r="BUE127" s="149"/>
      <c r="BUF127" s="149"/>
      <c r="BUG127" s="149"/>
      <c r="BUH127" s="149"/>
      <c r="BUI127" s="149"/>
      <c r="BUJ127" s="149"/>
      <c r="BUK127" s="149"/>
      <c r="BUL127" s="149"/>
      <c r="BUM127" s="149"/>
      <c r="BUN127" s="149"/>
      <c r="BUO127" s="149"/>
      <c r="BUP127" s="149"/>
      <c r="BUQ127" s="149"/>
      <c r="BUR127" s="149"/>
      <c r="BUS127" s="149"/>
      <c r="BUT127" s="149"/>
      <c r="BUU127" s="149"/>
      <c r="BUV127" s="149"/>
      <c r="BUW127" s="149"/>
      <c r="BUX127" s="149"/>
      <c r="BUY127" s="149"/>
      <c r="BUZ127" s="149"/>
      <c r="BVA127" s="149"/>
      <c r="BVB127" s="149"/>
      <c r="BVC127" s="149"/>
      <c r="BVD127" s="149"/>
      <c r="BVE127" s="149"/>
      <c r="BVF127" s="149"/>
      <c r="BVG127" s="149"/>
      <c r="BVH127" s="149"/>
      <c r="BVI127" s="149"/>
      <c r="BVJ127" s="149"/>
      <c r="BVK127" s="149"/>
      <c r="BVL127" s="149"/>
      <c r="BVM127" s="149"/>
      <c r="BVN127" s="149"/>
      <c r="BVO127" s="149"/>
      <c r="BVP127" s="149"/>
      <c r="BVQ127" s="149"/>
      <c r="BVR127" s="149"/>
      <c r="BVS127" s="149"/>
      <c r="BVT127" s="149"/>
      <c r="BVU127" s="149"/>
      <c r="BVV127" s="149"/>
      <c r="BVW127" s="149"/>
      <c r="BVX127" s="149"/>
      <c r="BVY127" s="149"/>
      <c r="BVZ127" s="149"/>
      <c r="BWA127" s="149"/>
      <c r="BWB127" s="149"/>
      <c r="BWC127" s="149"/>
      <c r="BWD127" s="149"/>
      <c r="BWE127" s="149"/>
      <c r="BWF127" s="149"/>
      <c r="BWG127" s="149"/>
      <c r="BWH127" s="149"/>
      <c r="BWI127" s="149"/>
      <c r="BWJ127" s="149"/>
      <c r="BWK127" s="149"/>
      <c r="BWL127" s="149"/>
      <c r="BWM127" s="149"/>
      <c r="BWN127" s="149"/>
      <c r="BWO127" s="149"/>
      <c r="BWP127" s="149"/>
      <c r="BWQ127" s="149"/>
      <c r="BWR127" s="149"/>
      <c r="BWS127" s="149"/>
      <c r="BWT127" s="149"/>
      <c r="BWU127" s="149"/>
      <c r="BWV127" s="149"/>
      <c r="BWW127" s="149"/>
      <c r="BWX127" s="149"/>
      <c r="BWY127" s="149"/>
      <c r="BWZ127" s="149"/>
      <c r="BXA127" s="149"/>
      <c r="BXB127" s="149"/>
      <c r="BXC127" s="149"/>
      <c r="BXD127" s="149"/>
      <c r="BXE127" s="149"/>
      <c r="BXF127" s="149"/>
      <c r="BXG127" s="149"/>
      <c r="BXH127" s="149"/>
      <c r="BXI127" s="149"/>
      <c r="BXJ127" s="149"/>
      <c r="BXK127" s="149"/>
      <c r="BXL127" s="149"/>
      <c r="BXM127" s="149"/>
      <c r="BXN127" s="149"/>
      <c r="BXO127" s="149"/>
      <c r="BXP127" s="149"/>
      <c r="BXQ127" s="149"/>
      <c r="BXR127" s="149"/>
      <c r="BXS127" s="149"/>
      <c r="BXT127" s="149"/>
      <c r="BXU127" s="149"/>
      <c r="BXV127" s="149"/>
      <c r="BXW127" s="149"/>
      <c r="BXX127" s="149"/>
      <c r="BXY127" s="149"/>
      <c r="BXZ127" s="149"/>
      <c r="BYA127" s="149"/>
      <c r="BYB127" s="149"/>
      <c r="BYC127" s="149"/>
      <c r="BYD127" s="149"/>
      <c r="BYE127" s="149"/>
      <c r="BYF127" s="149"/>
      <c r="BYG127" s="149"/>
      <c r="BYH127" s="149"/>
      <c r="BYI127" s="149"/>
      <c r="BYJ127" s="149"/>
      <c r="BYK127" s="149"/>
      <c r="BYL127" s="149"/>
      <c r="BYM127" s="149"/>
      <c r="BYN127" s="149"/>
      <c r="BYO127" s="149"/>
      <c r="BYP127" s="149"/>
      <c r="BYQ127" s="149"/>
      <c r="BYR127" s="149"/>
      <c r="BYS127" s="149"/>
      <c r="BYT127" s="149"/>
      <c r="BYU127" s="149"/>
      <c r="BYV127" s="149"/>
      <c r="BYW127" s="149"/>
      <c r="BYX127" s="149"/>
      <c r="BYY127" s="149"/>
      <c r="BYZ127" s="149"/>
      <c r="BZA127" s="149"/>
      <c r="BZB127" s="149"/>
      <c r="BZC127" s="149"/>
      <c r="BZD127" s="149"/>
      <c r="BZE127" s="149"/>
      <c r="BZF127" s="149"/>
      <c r="BZG127" s="149"/>
      <c r="BZH127" s="149"/>
      <c r="BZI127" s="149"/>
      <c r="BZJ127" s="149"/>
      <c r="BZK127" s="149"/>
      <c r="BZL127" s="149"/>
      <c r="BZM127" s="149"/>
      <c r="BZN127" s="149"/>
      <c r="BZO127" s="149"/>
      <c r="BZP127" s="149"/>
      <c r="BZQ127" s="149"/>
      <c r="BZR127" s="149"/>
      <c r="BZS127" s="149"/>
      <c r="BZT127" s="149"/>
      <c r="BZU127" s="149"/>
      <c r="BZV127" s="149"/>
      <c r="BZW127" s="149"/>
      <c r="BZX127" s="149"/>
      <c r="BZY127" s="149"/>
      <c r="BZZ127" s="149"/>
      <c r="CAA127" s="149"/>
      <c r="CAB127" s="149"/>
      <c r="CAC127" s="149"/>
      <c r="CAD127" s="149"/>
      <c r="CAE127" s="149"/>
      <c r="CAF127" s="149"/>
      <c r="CAG127" s="149"/>
      <c r="CAH127" s="149"/>
      <c r="CAI127" s="149"/>
      <c r="CAJ127" s="149"/>
      <c r="CAK127" s="149"/>
      <c r="CAL127" s="149"/>
      <c r="CAM127" s="149"/>
      <c r="CAN127" s="149"/>
      <c r="CAO127" s="149"/>
      <c r="CAP127" s="149"/>
      <c r="CAQ127" s="149"/>
      <c r="CAR127" s="149"/>
      <c r="CAS127" s="149"/>
      <c r="CAT127" s="149"/>
      <c r="CAU127" s="149"/>
      <c r="CAV127" s="149"/>
      <c r="CAW127" s="149"/>
      <c r="CAX127" s="149"/>
      <c r="CAY127" s="149"/>
      <c r="CAZ127" s="149"/>
      <c r="CBA127" s="149"/>
      <c r="CBB127" s="149"/>
      <c r="CBC127" s="149"/>
      <c r="CBD127" s="149"/>
      <c r="CBE127" s="149"/>
      <c r="CBF127" s="149"/>
      <c r="CBG127" s="149"/>
      <c r="CBH127" s="149"/>
      <c r="CBI127" s="149"/>
      <c r="CBJ127" s="149"/>
      <c r="CBK127" s="149"/>
      <c r="CBL127" s="149"/>
      <c r="CBM127" s="149"/>
      <c r="CBN127" s="149"/>
      <c r="CBO127" s="149"/>
      <c r="CBP127" s="149"/>
      <c r="CBQ127" s="149"/>
      <c r="CBR127" s="149"/>
      <c r="CBS127" s="149"/>
      <c r="CBT127" s="149"/>
      <c r="CBU127" s="149"/>
      <c r="CBV127" s="149"/>
      <c r="CBW127" s="149"/>
      <c r="CBX127" s="149"/>
      <c r="CBY127" s="149"/>
      <c r="CBZ127" s="149"/>
      <c r="CCA127" s="149"/>
      <c r="CCB127" s="149"/>
      <c r="CCC127" s="149"/>
      <c r="CCD127" s="149"/>
      <c r="CCE127" s="149"/>
      <c r="CCF127" s="149"/>
      <c r="CCG127" s="149"/>
      <c r="CCH127" s="149"/>
      <c r="CCI127" s="149"/>
      <c r="CCJ127" s="149"/>
      <c r="CCK127" s="149"/>
      <c r="CCL127" s="149"/>
      <c r="CCM127" s="149"/>
      <c r="CCN127" s="149"/>
      <c r="CCO127" s="149"/>
      <c r="CCP127" s="149"/>
      <c r="CCQ127" s="149"/>
      <c r="CCR127" s="149"/>
      <c r="CCS127" s="149"/>
      <c r="CCT127" s="149"/>
      <c r="CCU127" s="149"/>
      <c r="CCV127" s="149"/>
      <c r="CCW127" s="149"/>
      <c r="CCX127" s="149"/>
      <c r="CCY127" s="149"/>
      <c r="CCZ127" s="149"/>
      <c r="CDA127" s="149"/>
      <c r="CDB127" s="149"/>
      <c r="CDC127" s="149"/>
      <c r="CDD127" s="149"/>
      <c r="CDE127" s="149"/>
      <c r="CDF127" s="149"/>
      <c r="CDG127" s="149"/>
      <c r="CDH127" s="149"/>
      <c r="CDI127" s="149"/>
      <c r="CDJ127" s="149"/>
      <c r="CDK127" s="149"/>
      <c r="CDL127" s="149"/>
      <c r="CDM127" s="149"/>
      <c r="CDN127" s="149"/>
      <c r="CDO127" s="149"/>
      <c r="CDP127" s="149"/>
      <c r="CDQ127" s="149"/>
      <c r="CDR127" s="149"/>
      <c r="CDS127" s="149"/>
      <c r="CDT127" s="149"/>
      <c r="CDU127" s="149"/>
      <c r="CDV127" s="149"/>
      <c r="CDW127" s="149"/>
      <c r="CDX127" s="149"/>
      <c r="CDY127" s="149"/>
      <c r="CDZ127" s="149"/>
      <c r="CEA127" s="149"/>
      <c r="CEB127" s="149"/>
      <c r="CEC127" s="149"/>
      <c r="CED127" s="149"/>
      <c r="CEE127" s="149"/>
      <c r="CEF127" s="149"/>
      <c r="CEG127" s="149"/>
      <c r="CEH127" s="149"/>
      <c r="CEI127" s="149"/>
      <c r="CEJ127" s="149"/>
      <c r="CEK127" s="149"/>
      <c r="CEL127" s="149"/>
      <c r="CEM127" s="149"/>
      <c r="CEN127" s="149"/>
      <c r="CEO127" s="149"/>
      <c r="CEP127" s="149"/>
      <c r="CEQ127" s="149"/>
      <c r="CER127" s="149"/>
      <c r="CES127" s="149"/>
      <c r="CET127" s="149"/>
      <c r="CEU127" s="149"/>
      <c r="CEV127" s="149"/>
      <c r="CEW127" s="149"/>
      <c r="CEX127" s="149"/>
      <c r="CEY127" s="149"/>
      <c r="CEZ127" s="149"/>
      <c r="CFA127" s="149"/>
      <c r="CFB127" s="149"/>
      <c r="CFC127" s="149"/>
      <c r="CFD127" s="149"/>
      <c r="CFE127" s="149"/>
      <c r="CFF127" s="149"/>
      <c r="CFG127" s="149"/>
      <c r="CFH127" s="149"/>
      <c r="CFI127" s="149"/>
      <c r="CFJ127" s="149"/>
      <c r="CFK127" s="149"/>
      <c r="CFL127" s="149"/>
      <c r="CFM127" s="149"/>
      <c r="CFN127" s="149"/>
      <c r="CFO127" s="149"/>
      <c r="CFP127" s="149"/>
      <c r="CFQ127" s="149"/>
      <c r="CFR127" s="149"/>
      <c r="CFS127" s="149"/>
      <c r="CFT127" s="149"/>
      <c r="CFU127" s="149"/>
      <c r="CFV127" s="149"/>
      <c r="CFW127" s="149"/>
      <c r="CFX127" s="149"/>
      <c r="CFY127" s="149"/>
      <c r="CFZ127" s="149"/>
      <c r="CGA127" s="149"/>
      <c r="CGB127" s="149"/>
      <c r="CGC127" s="149"/>
      <c r="CGD127" s="149"/>
      <c r="CGE127" s="149"/>
      <c r="CGF127" s="149"/>
      <c r="CGG127" s="149"/>
      <c r="CGH127" s="149"/>
      <c r="CGI127" s="149"/>
      <c r="CGJ127" s="149"/>
      <c r="CGK127" s="149"/>
      <c r="CGL127" s="149"/>
      <c r="CGM127" s="149"/>
      <c r="CGN127" s="149"/>
      <c r="CGO127" s="149"/>
      <c r="CGP127" s="149"/>
      <c r="CGQ127" s="149"/>
      <c r="CGR127" s="149"/>
      <c r="CGS127" s="149"/>
      <c r="CGT127" s="149"/>
      <c r="CGU127" s="149"/>
      <c r="CGV127" s="149"/>
      <c r="CGW127" s="149"/>
      <c r="CGX127" s="149"/>
      <c r="CGY127" s="149"/>
      <c r="CGZ127" s="149"/>
      <c r="CHA127" s="149"/>
      <c r="CHB127" s="149"/>
      <c r="CHC127" s="149"/>
      <c r="CHD127" s="149"/>
      <c r="CHE127" s="149"/>
      <c r="CHF127" s="149"/>
      <c r="CHG127" s="149"/>
      <c r="CHH127" s="149"/>
      <c r="CHI127" s="149"/>
      <c r="CHJ127" s="149"/>
      <c r="CHK127" s="149"/>
      <c r="CHL127" s="149"/>
      <c r="CHM127" s="149"/>
      <c r="CHN127" s="149"/>
      <c r="CHO127" s="149"/>
      <c r="CHP127" s="149"/>
      <c r="CHQ127" s="149"/>
      <c r="CHR127" s="149"/>
      <c r="CHS127" s="149"/>
      <c r="CHT127" s="149"/>
      <c r="CHU127" s="149"/>
      <c r="CHV127" s="149"/>
      <c r="CHW127" s="149"/>
      <c r="CHX127" s="149"/>
      <c r="CHY127" s="149"/>
      <c r="CHZ127" s="149"/>
      <c r="CIA127" s="149"/>
      <c r="CIB127" s="149"/>
      <c r="CIC127" s="149"/>
      <c r="CID127" s="149"/>
      <c r="CIE127" s="149"/>
      <c r="CIF127" s="149"/>
      <c r="CIG127" s="149"/>
      <c r="CIH127" s="149"/>
      <c r="CII127" s="149"/>
      <c r="CIJ127" s="149"/>
      <c r="CIK127" s="149"/>
      <c r="CIL127" s="149"/>
      <c r="CIM127" s="149"/>
      <c r="CIN127" s="149"/>
      <c r="CIO127" s="149"/>
      <c r="CIP127" s="149"/>
      <c r="CIQ127" s="149"/>
      <c r="CIR127" s="149"/>
      <c r="CIS127" s="149"/>
      <c r="CIT127" s="149"/>
      <c r="CIU127" s="149"/>
      <c r="CIV127" s="149"/>
      <c r="CIW127" s="149"/>
      <c r="CIX127" s="149"/>
      <c r="CIY127" s="149"/>
      <c r="CIZ127" s="149"/>
      <c r="CJA127" s="149"/>
      <c r="CJB127" s="149"/>
      <c r="CJC127" s="149"/>
      <c r="CJD127" s="149"/>
      <c r="CJE127" s="149"/>
      <c r="CJF127" s="149"/>
      <c r="CJG127" s="149"/>
      <c r="CJH127" s="149"/>
      <c r="CJI127" s="149"/>
      <c r="CJJ127" s="149"/>
      <c r="CJK127" s="149"/>
      <c r="CJL127" s="149"/>
      <c r="CJM127" s="149"/>
      <c r="CJN127" s="149"/>
      <c r="CJO127" s="149"/>
      <c r="CJP127" s="149"/>
      <c r="CJQ127" s="149"/>
      <c r="CJR127" s="149"/>
      <c r="CJS127" s="149"/>
      <c r="CJT127" s="149"/>
      <c r="CJU127" s="149"/>
      <c r="CJV127" s="149"/>
      <c r="CJW127" s="149"/>
      <c r="CJX127" s="149"/>
      <c r="CJY127" s="149"/>
      <c r="CJZ127" s="149"/>
      <c r="CKA127" s="149"/>
      <c r="CKB127" s="149"/>
      <c r="CKC127" s="149"/>
      <c r="CKD127" s="149"/>
      <c r="CKE127" s="149"/>
      <c r="CKF127" s="149"/>
      <c r="CKG127" s="149"/>
      <c r="CKH127" s="149"/>
      <c r="CKI127" s="149"/>
      <c r="CKJ127" s="149"/>
      <c r="CKK127" s="149"/>
      <c r="CKL127" s="149"/>
      <c r="CKM127" s="149"/>
      <c r="CKN127" s="149"/>
      <c r="CKO127" s="149"/>
      <c r="CKP127" s="149"/>
      <c r="CKQ127" s="149"/>
      <c r="CKR127" s="149"/>
      <c r="CKS127" s="149"/>
      <c r="CKT127" s="149"/>
      <c r="CKU127" s="149"/>
      <c r="CKV127" s="149"/>
      <c r="CKW127" s="149"/>
      <c r="CKX127" s="149"/>
      <c r="CKY127" s="149"/>
      <c r="CKZ127" s="149"/>
      <c r="CLA127" s="149"/>
      <c r="CLB127" s="149"/>
      <c r="CLC127" s="149"/>
      <c r="CLD127" s="149"/>
      <c r="CLE127" s="149"/>
      <c r="CLF127" s="149"/>
      <c r="CLG127" s="149"/>
      <c r="CLH127" s="149"/>
      <c r="CLI127" s="149"/>
      <c r="CLJ127" s="149"/>
      <c r="CLK127" s="149"/>
      <c r="CLL127" s="149"/>
      <c r="CLM127" s="149"/>
      <c r="CLN127" s="149"/>
      <c r="CLO127" s="149"/>
      <c r="CLP127" s="149"/>
      <c r="CLQ127" s="149"/>
      <c r="CLR127" s="149"/>
      <c r="CLS127" s="149"/>
      <c r="CLT127" s="149"/>
      <c r="CLU127" s="149"/>
      <c r="CLV127" s="149"/>
      <c r="CLW127" s="149"/>
      <c r="CLX127" s="149"/>
      <c r="CLY127" s="149"/>
      <c r="CLZ127" s="149"/>
      <c r="CMA127" s="149"/>
      <c r="CMB127" s="149"/>
      <c r="CMC127" s="149"/>
      <c r="CMD127" s="149"/>
      <c r="CME127" s="149"/>
      <c r="CMF127" s="149"/>
      <c r="CMG127" s="149"/>
      <c r="CMH127" s="149"/>
      <c r="CMI127" s="149"/>
      <c r="CMJ127" s="149"/>
      <c r="CMK127" s="149"/>
      <c r="CML127" s="149"/>
      <c r="CMM127" s="149"/>
      <c r="CMN127" s="149"/>
      <c r="CMO127" s="149"/>
      <c r="CMP127" s="149"/>
      <c r="CMQ127" s="149"/>
      <c r="CMR127" s="149"/>
      <c r="CMS127" s="149"/>
      <c r="CMT127" s="149"/>
      <c r="CMU127" s="149"/>
      <c r="CMV127" s="149"/>
      <c r="CMW127" s="149"/>
      <c r="CMX127" s="149"/>
      <c r="CMY127" s="149"/>
      <c r="CMZ127" s="149"/>
      <c r="CNA127" s="149"/>
      <c r="CNB127" s="149"/>
      <c r="CNC127" s="149"/>
      <c r="CND127" s="149"/>
      <c r="CNE127" s="149"/>
      <c r="CNF127" s="149"/>
      <c r="CNG127" s="149"/>
      <c r="CNH127" s="149"/>
      <c r="CNI127" s="149"/>
      <c r="CNJ127" s="149"/>
      <c r="CNK127" s="149"/>
      <c r="CNL127" s="149"/>
      <c r="CNM127" s="149"/>
      <c r="CNN127" s="149"/>
      <c r="CNO127" s="149"/>
      <c r="CNP127" s="149"/>
      <c r="CNQ127" s="149"/>
      <c r="CNR127" s="149"/>
      <c r="CNS127" s="149"/>
      <c r="CNT127" s="149"/>
      <c r="CNU127" s="149"/>
      <c r="CNV127" s="149"/>
      <c r="CNW127" s="149"/>
      <c r="CNX127" s="149"/>
      <c r="CNY127" s="149"/>
      <c r="CNZ127" s="149"/>
      <c r="COA127" s="149"/>
      <c r="COB127" s="149"/>
      <c r="COC127" s="149"/>
      <c r="COD127" s="149"/>
      <c r="COE127" s="149"/>
      <c r="COF127" s="149"/>
      <c r="COG127" s="149"/>
      <c r="COH127" s="149"/>
      <c r="COI127" s="149"/>
      <c r="COJ127" s="149"/>
      <c r="COK127" s="149"/>
      <c r="COL127" s="149"/>
      <c r="COM127" s="149"/>
      <c r="CON127" s="149"/>
      <c r="COO127" s="149"/>
      <c r="COP127" s="149"/>
      <c r="COQ127" s="149"/>
      <c r="COR127" s="149"/>
      <c r="COS127" s="149"/>
      <c r="COT127" s="149"/>
      <c r="COU127" s="149"/>
      <c r="COV127" s="149"/>
      <c r="COW127" s="149"/>
      <c r="COX127" s="149"/>
      <c r="COY127" s="149"/>
      <c r="COZ127" s="149"/>
      <c r="CPA127" s="149"/>
      <c r="CPB127" s="149"/>
      <c r="CPC127" s="149"/>
      <c r="CPD127" s="149"/>
      <c r="CPE127" s="149"/>
      <c r="CPF127" s="149"/>
      <c r="CPG127" s="149"/>
      <c r="CPH127" s="149"/>
      <c r="CPI127" s="149"/>
      <c r="CPJ127" s="149"/>
      <c r="CPK127" s="149"/>
      <c r="CPL127" s="149"/>
      <c r="CPM127" s="149"/>
      <c r="CPN127" s="149"/>
      <c r="CPO127" s="149"/>
      <c r="CPP127" s="149"/>
      <c r="CPQ127" s="149"/>
      <c r="CPR127" s="149"/>
      <c r="CPS127" s="149"/>
      <c r="CPT127" s="149"/>
      <c r="CPU127" s="149"/>
      <c r="CPV127" s="149"/>
      <c r="CPW127" s="149"/>
      <c r="CPX127" s="149"/>
      <c r="CPY127" s="149"/>
      <c r="CPZ127" s="149"/>
      <c r="CQA127" s="149"/>
      <c r="CQB127" s="149"/>
      <c r="CQC127" s="149"/>
      <c r="CQD127" s="149"/>
      <c r="CQE127" s="149"/>
      <c r="CQF127" s="149"/>
      <c r="CQG127" s="149"/>
      <c r="CQH127" s="149"/>
      <c r="CQI127" s="149"/>
      <c r="CQJ127" s="149"/>
      <c r="CQK127" s="149"/>
      <c r="CQL127" s="149"/>
      <c r="CQM127" s="149"/>
      <c r="CQN127" s="149"/>
      <c r="CQO127" s="149"/>
      <c r="CQP127" s="149"/>
      <c r="CQQ127" s="149"/>
      <c r="CQR127" s="149"/>
      <c r="CQS127" s="149"/>
      <c r="CQT127" s="149"/>
      <c r="CQU127" s="149"/>
      <c r="CQV127" s="149"/>
      <c r="CQW127" s="149"/>
      <c r="CQX127" s="149"/>
      <c r="CQY127" s="149"/>
      <c r="CQZ127" s="149"/>
      <c r="CRA127" s="149"/>
      <c r="CRB127" s="149"/>
      <c r="CRC127" s="149"/>
      <c r="CRD127" s="149"/>
      <c r="CRE127" s="149"/>
      <c r="CRF127" s="149"/>
      <c r="CRG127" s="149"/>
      <c r="CRH127" s="149"/>
      <c r="CRI127" s="149"/>
      <c r="CRJ127" s="149"/>
      <c r="CRK127" s="149"/>
      <c r="CRL127" s="149"/>
      <c r="CRM127" s="149"/>
      <c r="CRN127" s="149"/>
      <c r="CRO127" s="149"/>
      <c r="CRP127" s="149"/>
      <c r="CRQ127" s="149"/>
      <c r="CRR127" s="149"/>
      <c r="CRS127" s="149"/>
      <c r="CRT127" s="149"/>
      <c r="CRU127" s="149"/>
      <c r="CRV127" s="149"/>
      <c r="CRW127" s="149"/>
      <c r="CRX127" s="149"/>
      <c r="CRY127" s="149"/>
      <c r="CRZ127" s="149"/>
      <c r="CSA127" s="149"/>
      <c r="CSB127" s="149"/>
      <c r="CSC127" s="149"/>
      <c r="CSD127" s="149"/>
      <c r="CSE127" s="149"/>
      <c r="CSF127" s="149"/>
      <c r="CSG127" s="149"/>
      <c r="CSH127" s="149"/>
      <c r="CSI127" s="149"/>
      <c r="CSJ127" s="149"/>
      <c r="CSK127" s="149"/>
      <c r="CSL127" s="149"/>
      <c r="CSM127" s="149"/>
      <c r="CSN127" s="149"/>
      <c r="CSO127" s="149"/>
      <c r="CSP127" s="149"/>
      <c r="CSQ127" s="149"/>
      <c r="CSR127" s="149"/>
      <c r="CSS127" s="149"/>
      <c r="CST127" s="149"/>
      <c r="CSU127" s="149"/>
      <c r="CSV127" s="149"/>
      <c r="CSW127" s="149"/>
      <c r="CSX127" s="149"/>
      <c r="CSY127" s="149"/>
      <c r="CSZ127" s="149"/>
      <c r="CTA127" s="149"/>
      <c r="CTB127" s="149"/>
      <c r="CTC127" s="149"/>
      <c r="CTD127" s="149"/>
      <c r="CTE127" s="149"/>
      <c r="CTF127" s="149"/>
      <c r="CTG127" s="149"/>
      <c r="CTH127" s="149"/>
      <c r="CTI127" s="149"/>
      <c r="CTJ127" s="149"/>
      <c r="CTK127" s="149"/>
      <c r="CTL127" s="149"/>
      <c r="CTM127" s="149"/>
      <c r="CTN127" s="149"/>
      <c r="CTO127" s="149"/>
      <c r="CTP127" s="149"/>
      <c r="CTQ127" s="149"/>
      <c r="CTR127" s="149"/>
      <c r="CTS127" s="149"/>
      <c r="CTT127" s="149"/>
      <c r="CTU127" s="149"/>
      <c r="CTV127" s="149"/>
      <c r="CTW127" s="149"/>
      <c r="CTX127" s="149"/>
      <c r="CTY127" s="149"/>
      <c r="CTZ127" s="149"/>
      <c r="CUA127" s="149"/>
      <c r="CUB127" s="149"/>
      <c r="CUC127" s="149"/>
      <c r="CUD127" s="149"/>
      <c r="CUE127" s="149"/>
      <c r="CUF127" s="149"/>
      <c r="CUG127" s="149"/>
      <c r="CUH127" s="149"/>
      <c r="CUI127" s="149"/>
      <c r="CUJ127" s="149"/>
      <c r="CUK127" s="149"/>
      <c r="CUL127" s="149"/>
      <c r="CUM127" s="149"/>
      <c r="CUN127" s="149"/>
      <c r="CUO127" s="149"/>
      <c r="CUP127" s="149"/>
      <c r="CUQ127" s="149"/>
      <c r="CUR127" s="149"/>
      <c r="CUS127" s="149"/>
      <c r="CUT127" s="149"/>
      <c r="CUU127" s="149"/>
      <c r="CUV127" s="149"/>
      <c r="CUW127" s="149"/>
      <c r="CUX127" s="149"/>
      <c r="CUY127" s="149"/>
      <c r="CUZ127" s="149"/>
      <c r="CVA127" s="149"/>
      <c r="CVB127" s="149"/>
      <c r="CVC127" s="149"/>
      <c r="CVD127" s="149"/>
      <c r="CVE127" s="149"/>
      <c r="CVF127" s="149"/>
      <c r="CVG127" s="149"/>
      <c r="CVH127" s="149"/>
      <c r="CVI127" s="149"/>
      <c r="CVJ127" s="149"/>
      <c r="CVK127" s="149"/>
      <c r="CVL127" s="149"/>
      <c r="CVM127" s="149"/>
      <c r="CVN127" s="149"/>
      <c r="CVO127" s="149"/>
      <c r="CVP127" s="149"/>
      <c r="CVQ127" s="149"/>
      <c r="CVR127" s="149"/>
      <c r="CVS127" s="149"/>
      <c r="CVT127" s="149"/>
      <c r="CVU127" s="149"/>
      <c r="CVV127" s="149"/>
      <c r="CVW127" s="149"/>
      <c r="CVX127" s="149"/>
      <c r="CVY127" s="149"/>
      <c r="CVZ127" s="149"/>
      <c r="CWA127" s="149"/>
      <c r="CWB127" s="149"/>
      <c r="CWC127" s="149"/>
      <c r="CWD127" s="149"/>
      <c r="CWE127" s="149"/>
      <c r="CWF127" s="149"/>
      <c r="CWG127" s="149"/>
      <c r="CWH127" s="149"/>
      <c r="CWI127" s="149"/>
      <c r="CWJ127" s="149"/>
      <c r="CWK127" s="149"/>
      <c r="CWL127" s="149"/>
      <c r="CWM127" s="149"/>
      <c r="CWN127" s="149"/>
      <c r="CWO127" s="149"/>
      <c r="CWP127" s="149"/>
      <c r="CWQ127" s="149"/>
      <c r="CWR127" s="149"/>
      <c r="CWS127" s="149"/>
      <c r="CWT127" s="149"/>
      <c r="CWU127" s="149"/>
      <c r="CWV127" s="149"/>
      <c r="CWW127" s="149"/>
      <c r="CWX127" s="149"/>
      <c r="CWY127" s="149"/>
      <c r="CWZ127" s="149"/>
      <c r="CXA127" s="149"/>
      <c r="CXB127" s="149"/>
      <c r="CXC127" s="149"/>
      <c r="CXD127" s="149"/>
      <c r="CXE127" s="149"/>
      <c r="CXF127" s="149"/>
      <c r="CXG127" s="149"/>
      <c r="CXH127" s="149"/>
      <c r="CXI127" s="149"/>
      <c r="CXJ127" s="149"/>
      <c r="CXK127" s="149"/>
      <c r="CXL127" s="149"/>
      <c r="CXM127" s="149"/>
      <c r="CXN127" s="149"/>
      <c r="CXO127" s="149"/>
      <c r="CXP127" s="149"/>
      <c r="CXQ127" s="149"/>
      <c r="CXR127" s="149"/>
      <c r="CXS127" s="149"/>
      <c r="CXT127" s="149"/>
      <c r="CXU127" s="149"/>
      <c r="CXV127" s="149"/>
      <c r="CXW127" s="149"/>
      <c r="CXX127" s="149"/>
      <c r="CXY127" s="149"/>
      <c r="CXZ127" s="149"/>
      <c r="CYA127" s="149"/>
      <c r="CYB127" s="149"/>
      <c r="CYC127" s="149"/>
      <c r="CYD127" s="149"/>
      <c r="CYE127" s="149"/>
      <c r="CYF127" s="149"/>
      <c r="CYG127" s="149"/>
      <c r="CYH127" s="149"/>
      <c r="CYI127" s="149"/>
      <c r="CYJ127" s="149"/>
      <c r="CYK127" s="149"/>
      <c r="CYL127" s="149"/>
      <c r="CYM127" s="149"/>
      <c r="CYN127" s="149"/>
      <c r="CYO127" s="149"/>
      <c r="CYP127" s="149"/>
      <c r="CYQ127" s="149"/>
      <c r="CYR127" s="149"/>
      <c r="CYS127" s="149"/>
      <c r="CYT127" s="149"/>
      <c r="CYU127" s="149"/>
      <c r="CYV127" s="149"/>
      <c r="CYW127" s="149"/>
      <c r="CYX127" s="149"/>
      <c r="CYY127" s="149"/>
      <c r="CYZ127" s="149"/>
      <c r="CZA127" s="149"/>
      <c r="CZB127" s="149"/>
      <c r="CZC127" s="149"/>
      <c r="CZD127" s="149"/>
      <c r="CZE127" s="149"/>
      <c r="CZF127" s="149"/>
      <c r="CZG127" s="149"/>
      <c r="CZH127" s="149"/>
      <c r="CZI127" s="149"/>
      <c r="CZJ127" s="149"/>
      <c r="CZK127" s="149"/>
      <c r="CZL127" s="149"/>
      <c r="CZM127" s="149"/>
      <c r="CZN127" s="149"/>
      <c r="CZO127" s="149"/>
      <c r="CZP127" s="149"/>
      <c r="CZQ127" s="149"/>
      <c r="CZR127" s="149"/>
      <c r="CZS127" s="149"/>
      <c r="CZT127" s="149"/>
      <c r="CZU127" s="149"/>
      <c r="CZV127" s="149"/>
      <c r="CZW127" s="149"/>
      <c r="CZX127" s="149"/>
      <c r="CZY127" s="149"/>
      <c r="CZZ127" s="149"/>
      <c r="DAA127" s="149"/>
      <c r="DAB127" s="149"/>
      <c r="DAC127" s="149"/>
      <c r="DAD127" s="149"/>
      <c r="DAE127" s="149"/>
      <c r="DAF127" s="149"/>
      <c r="DAG127" s="149"/>
      <c r="DAH127" s="149"/>
      <c r="DAI127" s="149"/>
      <c r="DAJ127" s="149"/>
      <c r="DAK127" s="149"/>
      <c r="DAL127" s="149"/>
      <c r="DAM127" s="149"/>
      <c r="DAN127" s="149"/>
      <c r="DAO127" s="149"/>
      <c r="DAP127" s="149"/>
      <c r="DAQ127" s="149"/>
      <c r="DAR127" s="149"/>
      <c r="DAS127" s="149"/>
      <c r="DAT127" s="149"/>
      <c r="DAU127" s="149"/>
      <c r="DAV127" s="149"/>
      <c r="DAW127" s="149"/>
      <c r="DAX127" s="149"/>
      <c r="DAY127" s="149"/>
      <c r="DAZ127" s="149"/>
      <c r="DBA127" s="149"/>
      <c r="DBB127" s="149"/>
      <c r="DBC127" s="149"/>
      <c r="DBD127" s="149"/>
      <c r="DBE127" s="149"/>
      <c r="DBF127" s="149"/>
      <c r="DBG127" s="149"/>
      <c r="DBH127" s="149"/>
      <c r="DBI127" s="149"/>
      <c r="DBJ127" s="149"/>
      <c r="DBK127" s="149"/>
      <c r="DBL127" s="149"/>
      <c r="DBM127" s="149"/>
      <c r="DBN127" s="149"/>
      <c r="DBO127" s="149"/>
      <c r="DBP127" s="149"/>
      <c r="DBQ127" s="149"/>
      <c r="DBR127" s="149"/>
      <c r="DBS127" s="149"/>
      <c r="DBT127" s="149"/>
      <c r="DBU127" s="149"/>
      <c r="DBV127" s="149"/>
      <c r="DBW127" s="149"/>
      <c r="DBX127" s="149"/>
      <c r="DBY127" s="149"/>
      <c r="DBZ127" s="149"/>
      <c r="DCA127" s="149"/>
      <c r="DCB127" s="149"/>
      <c r="DCC127" s="149"/>
      <c r="DCD127" s="149"/>
      <c r="DCE127" s="149"/>
      <c r="DCF127" s="149"/>
      <c r="DCG127" s="149"/>
      <c r="DCH127" s="149"/>
      <c r="DCI127" s="149"/>
      <c r="DCJ127" s="149"/>
      <c r="DCK127" s="149"/>
      <c r="DCL127" s="149"/>
      <c r="DCM127" s="149"/>
      <c r="DCN127" s="149"/>
      <c r="DCO127" s="149"/>
      <c r="DCP127" s="149"/>
      <c r="DCQ127" s="149"/>
      <c r="DCR127" s="149"/>
      <c r="DCS127" s="149"/>
      <c r="DCT127" s="149"/>
      <c r="DCU127" s="149"/>
      <c r="DCV127" s="149"/>
      <c r="DCW127" s="149"/>
      <c r="DCX127" s="149"/>
      <c r="DCY127" s="149"/>
      <c r="DCZ127" s="149"/>
      <c r="DDA127" s="149"/>
      <c r="DDB127" s="149"/>
      <c r="DDC127" s="149"/>
      <c r="DDD127" s="149"/>
      <c r="DDE127" s="149"/>
      <c r="DDF127" s="149"/>
      <c r="DDG127" s="149"/>
      <c r="DDH127" s="149"/>
      <c r="DDI127" s="149"/>
      <c r="DDJ127" s="149"/>
      <c r="DDK127" s="149"/>
      <c r="DDL127" s="149"/>
      <c r="DDM127" s="149"/>
      <c r="DDN127" s="149"/>
      <c r="DDO127" s="149"/>
      <c r="DDP127" s="149"/>
      <c r="DDQ127" s="149"/>
      <c r="DDR127" s="149"/>
      <c r="DDS127" s="149"/>
      <c r="DDT127" s="149"/>
      <c r="DDU127" s="149"/>
      <c r="DDV127" s="149"/>
      <c r="DDW127" s="149"/>
      <c r="DDX127" s="149"/>
      <c r="DDY127" s="149"/>
      <c r="DDZ127" s="149"/>
      <c r="DEA127" s="149"/>
      <c r="DEB127" s="149"/>
      <c r="DEC127" s="149"/>
      <c r="DED127" s="149"/>
      <c r="DEE127" s="149"/>
      <c r="DEF127" s="149"/>
      <c r="DEG127" s="149"/>
      <c r="DEH127" s="149"/>
      <c r="DEI127" s="149"/>
      <c r="DEJ127" s="149"/>
      <c r="DEK127" s="149"/>
      <c r="DEL127" s="149"/>
      <c r="DEM127" s="149"/>
      <c r="DEN127" s="149"/>
      <c r="DEO127" s="149"/>
      <c r="DEP127" s="149"/>
      <c r="DEQ127" s="149"/>
      <c r="DER127" s="149"/>
      <c r="DES127" s="149"/>
      <c r="DET127" s="149"/>
      <c r="DEU127" s="149"/>
      <c r="DEV127" s="149"/>
      <c r="DEW127" s="149"/>
      <c r="DEX127" s="149"/>
      <c r="DEY127" s="149"/>
      <c r="DEZ127" s="149"/>
      <c r="DFA127" s="149"/>
      <c r="DFB127" s="149"/>
      <c r="DFC127" s="149"/>
      <c r="DFD127" s="149"/>
      <c r="DFE127" s="149"/>
      <c r="DFF127" s="149"/>
      <c r="DFG127" s="149"/>
      <c r="DFH127" s="149"/>
      <c r="DFI127" s="149"/>
      <c r="DFJ127" s="149"/>
      <c r="DFK127" s="149"/>
      <c r="DFL127" s="149"/>
      <c r="DFM127" s="149"/>
      <c r="DFN127" s="149"/>
      <c r="DFO127" s="149"/>
      <c r="DFP127" s="149"/>
      <c r="DFQ127" s="149"/>
      <c r="DFR127" s="149"/>
      <c r="DFS127" s="149"/>
      <c r="DFT127" s="149"/>
      <c r="DFU127" s="149"/>
      <c r="DFV127" s="149"/>
      <c r="DFW127" s="149"/>
      <c r="DFX127" s="149"/>
      <c r="DFY127" s="149"/>
      <c r="DFZ127" s="149"/>
      <c r="DGA127" s="149"/>
      <c r="DGB127" s="149"/>
      <c r="DGC127" s="149"/>
      <c r="DGD127" s="149"/>
      <c r="DGE127" s="149"/>
      <c r="DGF127" s="149"/>
      <c r="DGG127" s="149"/>
      <c r="DGH127" s="149"/>
      <c r="DGI127" s="149"/>
      <c r="DGJ127" s="149"/>
      <c r="DGK127" s="149"/>
      <c r="DGL127" s="149"/>
      <c r="DGM127" s="149"/>
      <c r="DGN127" s="149"/>
      <c r="DGO127" s="149"/>
      <c r="DGP127" s="149"/>
      <c r="DGQ127" s="149"/>
      <c r="DGR127" s="149"/>
      <c r="DGS127" s="149"/>
      <c r="DGT127" s="149"/>
      <c r="DGU127" s="149"/>
      <c r="DGV127" s="149"/>
      <c r="DGW127" s="149"/>
      <c r="DGX127" s="149"/>
      <c r="DGY127" s="149"/>
      <c r="DGZ127" s="149"/>
      <c r="DHA127" s="149"/>
      <c r="DHB127" s="149"/>
      <c r="DHC127" s="149"/>
      <c r="DHD127" s="149"/>
      <c r="DHE127" s="149"/>
      <c r="DHF127" s="149"/>
      <c r="DHG127" s="149"/>
      <c r="DHH127" s="149"/>
      <c r="DHI127" s="149"/>
      <c r="DHJ127" s="149"/>
      <c r="DHK127" s="149"/>
      <c r="DHL127" s="149"/>
      <c r="DHM127" s="149"/>
      <c r="DHN127" s="149"/>
      <c r="DHO127" s="149"/>
      <c r="DHP127" s="149"/>
      <c r="DHQ127" s="149"/>
      <c r="DHR127" s="149"/>
      <c r="DHS127" s="149"/>
      <c r="DHT127" s="149"/>
      <c r="DHU127" s="149"/>
      <c r="DHV127" s="149"/>
      <c r="DHW127" s="149"/>
      <c r="DHX127" s="149"/>
      <c r="DHY127" s="149"/>
      <c r="DHZ127" s="149"/>
      <c r="DIA127" s="149"/>
      <c r="DIB127" s="149"/>
      <c r="DIC127" s="149"/>
      <c r="DID127" s="149"/>
      <c r="DIE127" s="149"/>
      <c r="DIF127" s="149"/>
      <c r="DIG127" s="149"/>
      <c r="DIH127" s="149"/>
      <c r="DII127" s="149"/>
      <c r="DIJ127" s="149"/>
      <c r="DIK127" s="149"/>
      <c r="DIL127" s="149"/>
      <c r="DIM127" s="149"/>
      <c r="DIN127" s="149"/>
      <c r="DIO127" s="149"/>
      <c r="DIP127" s="149"/>
      <c r="DIQ127" s="149"/>
      <c r="DIR127" s="149"/>
      <c r="DIS127" s="149"/>
      <c r="DIT127" s="149"/>
      <c r="DIU127" s="149"/>
      <c r="DIV127" s="149"/>
      <c r="DIW127" s="149"/>
      <c r="DIX127" s="149"/>
      <c r="DIY127" s="149"/>
      <c r="DIZ127" s="149"/>
      <c r="DJA127" s="149"/>
      <c r="DJB127" s="149"/>
      <c r="DJC127" s="149"/>
      <c r="DJD127" s="149"/>
      <c r="DJE127" s="149"/>
      <c r="DJF127" s="149"/>
      <c r="DJG127" s="149"/>
      <c r="DJH127" s="149"/>
      <c r="DJI127" s="149"/>
      <c r="DJJ127" s="149"/>
      <c r="DJK127" s="149"/>
      <c r="DJL127" s="149"/>
      <c r="DJM127" s="149"/>
      <c r="DJN127" s="149"/>
      <c r="DJO127" s="149"/>
      <c r="DJP127" s="149"/>
      <c r="DJQ127" s="149"/>
      <c r="DJR127" s="149"/>
      <c r="DJS127" s="149"/>
      <c r="DJT127" s="149"/>
      <c r="DJU127" s="149"/>
      <c r="DJV127" s="149"/>
      <c r="DJW127" s="149"/>
      <c r="DJX127" s="149"/>
      <c r="DJY127" s="149"/>
      <c r="DJZ127" s="149"/>
      <c r="DKA127" s="149"/>
      <c r="DKB127" s="149"/>
      <c r="DKC127" s="149"/>
      <c r="DKD127" s="149"/>
      <c r="DKE127" s="149"/>
      <c r="DKF127" s="149"/>
      <c r="DKG127" s="149"/>
      <c r="DKH127" s="149"/>
      <c r="DKI127" s="149"/>
      <c r="DKJ127" s="149"/>
      <c r="DKK127" s="149"/>
      <c r="DKL127" s="149"/>
      <c r="DKM127" s="149"/>
      <c r="DKN127" s="149"/>
      <c r="DKO127" s="149"/>
      <c r="DKP127" s="149"/>
      <c r="DKQ127" s="149"/>
      <c r="DKR127" s="149"/>
      <c r="DKS127" s="149"/>
      <c r="DKT127" s="149"/>
      <c r="DKU127" s="149"/>
      <c r="DKV127" s="149"/>
      <c r="DKW127" s="149"/>
      <c r="DKX127" s="149"/>
      <c r="DKY127" s="149"/>
      <c r="DKZ127" s="149"/>
      <c r="DLA127" s="149"/>
      <c r="DLB127" s="149"/>
      <c r="DLC127" s="149"/>
      <c r="DLD127" s="149"/>
      <c r="DLE127" s="149"/>
      <c r="DLF127" s="149"/>
      <c r="DLG127" s="149"/>
      <c r="DLH127" s="149"/>
      <c r="DLI127" s="149"/>
      <c r="DLJ127" s="149"/>
      <c r="DLK127" s="149"/>
      <c r="DLL127" s="149"/>
      <c r="DLM127" s="149"/>
      <c r="DLN127" s="149"/>
      <c r="DLO127" s="149"/>
      <c r="DLP127" s="149"/>
      <c r="DLQ127" s="149"/>
      <c r="DLR127" s="149"/>
      <c r="DLS127" s="149"/>
      <c r="DLT127" s="149"/>
      <c r="DLU127" s="149"/>
      <c r="DLV127" s="149"/>
      <c r="DLW127" s="149"/>
      <c r="DLX127" s="149"/>
      <c r="DLY127" s="149"/>
      <c r="DLZ127" s="149"/>
      <c r="DMA127" s="149"/>
      <c r="DMB127" s="149"/>
      <c r="DMC127" s="149"/>
      <c r="DMD127" s="149"/>
      <c r="DME127" s="149"/>
      <c r="DMF127" s="149"/>
      <c r="DMG127" s="149"/>
      <c r="DMH127" s="149"/>
      <c r="DMI127" s="149"/>
      <c r="DMJ127" s="149"/>
      <c r="DMK127" s="149"/>
      <c r="DML127" s="149"/>
      <c r="DMM127" s="149"/>
      <c r="DMN127" s="149"/>
      <c r="DMO127" s="149"/>
      <c r="DMP127" s="149"/>
      <c r="DMQ127" s="149"/>
      <c r="DMR127" s="149"/>
      <c r="DMS127" s="149"/>
      <c r="DMT127" s="149"/>
      <c r="DMU127" s="149"/>
      <c r="DMV127" s="149"/>
      <c r="DMW127" s="149"/>
      <c r="DMX127" s="149"/>
      <c r="DMY127" s="149"/>
      <c r="DMZ127" s="149"/>
      <c r="DNA127" s="149"/>
      <c r="DNB127" s="149"/>
      <c r="DNC127" s="149"/>
      <c r="DND127" s="149"/>
      <c r="DNE127" s="149"/>
      <c r="DNF127" s="149"/>
      <c r="DNG127" s="149"/>
      <c r="DNH127" s="149"/>
      <c r="DNI127" s="149"/>
      <c r="DNJ127" s="149"/>
      <c r="DNK127" s="149"/>
      <c r="DNL127" s="149"/>
      <c r="DNM127" s="149"/>
      <c r="DNN127" s="149"/>
      <c r="DNO127" s="149"/>
      <c r="DNP127" s="149"/>
      <c r="DNQ127" s="149"/>
      <c r="DNR127" s="149"/>
      <c r="DNS127" s="149"/>
      <c r="DNT127" s="149"/>
      <c r="DNU127" s="149"/>
      <c r="DNV127" s="149"/>
      <c r="DNW127" s="149"/>
      <c r="DNX127" s="149"/>
      <c r="DNY127" s="149"/>
      <c r="DNZ127" s="149"/>
      <c r="DOA127" s="149"/>
      <c r="DOB127" s="149"/>
      <c r="DOC127" s="149"/>
      <c r="DOD127" s="149"/>
      <c r="DOE127" s="149"/>
      <c r="DOF127" s="149"/>
      <c r="DOG127" s="149"/>
      <c r="DOH127" s="149"/>
      <c r="DOI127" s="149"/>
      <c r="DOJ127" s="149"/>
      <c r="DOK127" s="149"/>
      <c r="DOL127" s="149"/>
      <c r="DOM127" s="149"/>
      <c r="DON127" s="149"/>
      <c r="DOO127" s="149"/>
      <c r="DOP127" s="149"/>
      <c r="DOQ127" s="149"/>
      <c r="DOR127" s="149"/>
      <c r="DOS127" s="149"/>
      <c r="DOT127" s="149"/>
      <c r="DOU127" s="149"/>
      <c r="DOV127" s="149"/>
      <c r="DOW127" s="149"/>
      <c r="DOX127" s="149"/>
      <c r="DOY127" s="149"/>
      <c r="DOZ127" s="149"/>
      <c r="DPA127" s="149"/>
      <c r="DPB127" s="149"/>
      <c r="DPC127" s="149"/>
      <c r="DPD127" s="149"/>
      <c r="DPE127" s="149"/>
      <c r="DPF127" s="149"/>
      <c r="DPG127" s="149"/>
      <c r="DPH127" s="149"/>
      <c r="DPI127" s="149"/>
      <c r="DPJ127" s="149"/>
      <c r="DPK127" s="149"/>
      <c r="DPL127" s="149"/>
      <c r="DPM127" s="149"/>
      <c r="DPN127" s="149"/>
      <c r="DPO127" s="149"/>
      <c r="DPP127" s="149"/>
      <c r="DPQ127" s="149"/>
      <c r="DPR127" s="149"/>
      <c r="DPS127" s="149"/>
      <c r="DPT127" s="149"/>
      <c r="DPU127" s="149"/>
      <c r="DPV127" s="149"/>
      <c r="DPW127" s="149"/>
      <c r="DPX127" s="149"/>
      <c r="DPY127" s="149"/>
      <c r="DPZ127" s="149"/>
      <c r="DQA127" s="149"/>
      <c r="DQB127" s="149"/>
      <c r="DQC127" s="149"/>
      <c r="DQD127" s="149"/>
      <c r="DQE127" s="149"/>
      <c r="DQF127" s="149"/>
      <c r="DQG127" s="149"/>
      <c r="DQH127" s="149"/>
      <c r="DQI127" s="149"/>
      <c r="DQJ127" s="149"/>
      <c r="DQK127" s="149"/>
      <c r="DQL127" s="149"/>
      <c r="DQM127" s="149"/>
      <c r="DQN127" s="149"/>
      <c r="DQO127" s="149"/>
      <c r="DQP127" s="149"/>
      <c r="DQQ127" s="149"/>
      <c r="DQR127" s="149"/>
      <c r="DQS127" s="149"/>
      <c r="DQT127" s="149"/>
      <c r="DQU127" s="149"/>
      <c r="DQV127" s="149"/>
      <c r="DQW127" s="149"/>
      <c r="DQX127" s="149"/>
      <c r="DQY127" s="149"/>
      <c r="DQZ127" s="149"/>
      <c r="DRA127" s="149"/>
      <c r="DRB127" s="149"/>
      <c r="DRC127" s="149"/>
      <c r="DRD127" s="149"/>
      <c r="DRE127" s="149"/>
      <c r="DRF127" s="149"/>
      <c r="DRG127" s="149"/>
      <c r="DRH127" s="149"/>
      <c r="DRI127" s="149"/>
      <c r="DRJ127" s="149"/>
      <c r="DRK127" s="149"/>
      <c r="DRL127" s="149"/>
      <c r="DRM127" s="149"/>
      <c r="DRN127" s="149"/>
      <c r="DRO127" s="149"/>
      <c r="DRP127" s="149"/>
      <c r="DRQ127" s="149"/>
      <c r="DRR127" s="149"/>
      <c r="DRS127" s="149"/>
      <c r="DRT127" s="149"/>
      <c r="DRU127" s="149"/>
      <c r="DRV127" s="149"/>
      <c r="DRW127" s="149"/>
      <c r="DRX127" s="149"/>
      <c r="DRY127" s="149"/>
      <c r="DRZ127" s="149"/>
      <c r="DSA127" s="149"/>
      <c r="DSB127" s="149"/>
      <c r="DSC127" s="149"/>
      <c r="DSD127" s="149"/>
      <c r="DSE127" s="149"/>
      <c r="DSF127" s="149"/>
      <c r="DSG127" s="149"/>
      <c r="DSH127" s="149"/>
      <c r="DSI127" s="149"/>
      <c r="DSJ127" s="149"/>
      <c r="DSK127" s="149"/>
      <c r="DSL127" s="149"/>
      <c r="DSM127" s="149"/>
      <c r="DSN127" s="149"/>
      <c r="DSO127" s="149"/>
      <c r="DSP127" s="149"/>
      <c r="DSQ127" s="149"/>
      <c r="DSR127" s="149"/>
      <c r="DSS127" s="149"/>
      <c r="DST127" s="149"/>
      <c r="DSU127" s="149"/>
      <c r="DSV127" s="149"/>
      <c r="DSW127" s="149"/>
      <c r="DSX127" s="149"/>
      <c r="DSY127" s="149"/>
      <c r="DSZ127" s="149"/>
      <c r="DTA127" s="149"/>
      <c r="DTB127" s="149"/>
      <c r="DTC127" s="149"/>
      <c r="DTD127" s="149"/>
      <c r="DTE127" s="149"/>
      <c r="DTF127" s="149"/>
      <c r="DTG127" s="149"/>
      <c r="DTH127" s="149"/>
      <c r="DTI127" s="149"/>
      <c r="DTJ127" s="149"/>
      <c r="DTK127" s="149"/>
      <c r="DTL127" s="149"/>
      <c r="DTM127" s="149"/>
      <c r="DTN127" s="149"/>
      <c r="DTO127" s="149"/>
      <c r="DTP127" s="149"/>
      <c r="DTQ127" s="149"/>
      <c r="DTR127" s="149"/>
      <c r="DTS127" s="149"/>
      <c r="DTT127" s="149"/>
      <c r="DTU127" s="149"/>
      <c r="DTV127" s="149"/>
      <c r="DTW127" s="149"/>
      <c r="DTX127" s="149"/>
      <c r="DTY127" s="149"/>
      <c r="DTZ127" s="149"/>
      <c r="DUA127" s="149"/>
      <c r="DUB127" s="149"/>
      <c r="DUC127" s="149"/>
      <c r="DUD127" s="149"/>
      <c r="DUE127" s="149"/>
      <c r="DUF127" s="149"/>
      <c r="DUG127" s="149"/>
      <c r="DUH127" s="149"/>
      <c r="DUI127" s="149"/>
      <c r="DUJ127" s="149"/>
      <c r="DUK127" s="149"/>
      <c r="DUL127" s="149"/>
      <c r="DUM127" s="149"/>
      <c r="DUN127" s="149"/>
      <c r="DUO127" s="149"/>
      <c r="DUP127" s="149"/>
      <c r="DUQ127" s="149"/>
      <c r="DUR127" s="149"/>
      <c r="DUS127" s="149"/>
      <c r="DUT127" s="149"/>
      <c r="DUU127" s="149"/>
      <c r="DUV127" s="149"/>
      <c r="DUW127" s="149"/>
      <c r="DUX127" s="149"/>
      <c r="DUY127" s="149"/>
      <c r="DUZ127" s="149"/>
      <c r="DVA127" s="149"/>
      <c r="DVB127" s="149"/>
      <c r="DVC127" s="149"/>
      <c r="DVD127" s="149"/>
      <c r="DVE127" s="149"/>
      <c r="DVF127" s="149"/>
      <c r="DVG127" s="149"/>
      <c r="DVH127" s="149"/>
      <c r="DVI127" s="149"/>
      <c r="DVJ127" s="149"/>
      <c r="DVK127" s="149"/>
      <c r="DVL127" s="149"/>
      <c r="DVM127" s="149"/>
      <c r="DVN127" s="149"/>
      <c r="DVO127" s="149"/>
      <c r="DVP127" s="149"/>
      <c r="DVQ127" s="149"/>
      <c r="DVR127" s="149"/>
      <c r="DVS127" s="149"/>
      <c r="DVT127" s="149"/>
      <c r="DVU127" s="149"/>
      <c r="DVV127" s="149"/>
      <c r="DVW127" s="149"/>
      <c r="DVX127" s="149"/>
      <c r="DVY127" s="149"/>
      <c r="DVZ127" s="149"/>
      <c r="DWA127" s="149"/>
      <c r="DWB127" s="149"/>
      <c r="DWC127" s="149"/>
      <c r="DWD127" s="149"/>
      <c r="DWE127" s="149"/>
      <c r="DWF127" s="149"/>
      <c r="DWG127" s="149"/>
      <c r="DWH127" s="149"/>
      <c r="DWI127" s="149"/>
      <c r="DWJ127" s="149"/>
      <c r="DWK127" s="149"/>
      <c r="DWL127" s="149"/>
      <c r="DWM127" s="149"/>
      <c r="DWN127" s="149"/>
      <c r="DWO127" s="149"/>
      <c r="DWP127" s="149"/>
      <c r="DWQ127" s="149"/>
      <c r="DWR127" s="149"/>
      <c r="DWS127" s="149"/>
      <c r="DWT127" s="149"/>
      <c r="DWU127" s="149"/>
      <c r="DWV127" s="149"/>
      <c r="DWW127" s="149"/>
      <c r="DWX127" s="149"/>
      <c r="DWY127" s="149"/>
      <c r="DWZ127" s="149"/>
      <c r="DXA127" s="149"/>
      <c r="DXB127" s="149"/>
      <c r="DXC127" s="149"/>
      <c r="DXD127" s="149"/>
      <c r="DXE127" s="149"/>
      <c r="DXF127" s="149"/>
      <c r="DXG127" s="149"/>
      <c r="DXH127" s="149"/>
      <c r="DXI127" s="149"/>
      <c r="DXJ127" s="149"/>
      <c r="DXK127" s="149"/>
      <c r="DXL127" s="149"/>
      <c r="DXM127" s="149"/>
      <c r="DXN127" s="149"/>
      <c r="DXO127" s="149"/>
      <c r="DXP127" s="149"/>
      <c r="DXQ127" s="149"/>
      <c r="DXR127" s="149"/>
      <c r="DXS127" s="149"/>
      <c r="DXT127" s="149"/>
      <c r="DXU127" s="149"/>
      <c r="DXV127" s="149"/>
      <c r="DXW127" s="149"/>
      <c r="DXX127" s="149"/>
      <c r="DXY127" s="149"/>
      <c r="DXZ127" s="149"/>
      <c r="DYA127" s="149"/>
      <c r="DYB127" s="149"/>
      <c r="DYC127" s="149"/>
      <c r="DYD127" s="149"/>
      <c r="DYE127" s="149"/>
      <c r="DYF127" s="149"/>
      <c r="DYG127" s="149"/>
      <c r="DYH127" s="149"/>
      <c r="DYI127" s="149"/>
      <c r="DYJ127" s="149"/>
      <c r="DYK127" s="149"/>
      <c r="DYL127" s="149"/>
      <c r="DYM127" s="149"/>
      <c r="DYN127" s="149"/>
      <c r="DYO127" s="149"/>
      <c r="DYP127" s="149"/>
      <c r="DYQ127" s="149"/>
      <c r="DYR127" s="149"/>
      <c r="DYS127" s="149"/>
      <c r="DYT127" s="149"/>
      <c r="DYU127" s="149"/>
      <c r="DYV127" s="149"/>
      <c r="DYW127" s="149"/>
      <c r="DYX127" s="149"/>
      <c r="DYY127" s="149"/>
      <c r="DYZ127" s="149"/>
      <c r="DZA127" s="149"/>
      <c r="DZB127" s="149"/>
      <c r="DZC127" s="149"/>
      <c r="DZD127" s="149"/>
      <c r="DZE127" s="149"/>
      <c r="DZF127" s="149"/>
      <c r="DZG127" s="149"/>
      <c r="DZH127" s="149"/>
      <c r="DZI127" s="149"/>
      <c r="DZJ127" s="149"/>
      <c r="DZK127" s="149"/>
      <c r="DZL127" s="149"/>
      <c r="DZM127" s="149"/>
      <c r="DZN127" s="149"/>
      <c r="DZO127" s="149"/>
      <c r="DZP127" s="149"/>
      <c r="DZQ127" s="149"/>
      <c r="DZR127" s="149"/>
      <c r="DZS127" s="149"/>
      <c r="DZT127" s="149"/>
      <c r="DZU127" s="149"/>
      <c r="DZV127" s="149"/>
      <c r="DZW127" s="149"/>
      <c r="DZX127" s="149"/>
      <c r="DZY127" s="149"/>
      <c r="DZZ127" s="149"/>
      <c r="EAA127" s="149"/>
      <c r="EAB127" s="149"/>
      <c r="EAC127" s="149"/>
      <c r="EAD127" s="149"/>
      <c r="EAE127" s="149"/>
      <c r="EAF127" s="149"/>
      <c r="EAG127" s="149"/>
      <c r="EAH127" s="149"/>
      <c r="EAI127" s="149"/>
      <c r="EAJ127" s="149"/>
      <c r="EAK127" s="149"/>
      <c r="EAL127" s="149"/>
      <c r="EAM127" s="149"/>
      <c r="EAN127" s="149"/>
      <c r="EAO127" s="149"/>
      <c r="EAP127" s="149"/>
      <c r="EAQ127" s="149"/>
      <c r="EAR127" s="149"/>
      <c r="EAS127" s="149"/>
      <c r="EAT127" s="149"/>
      <c r="EAU127" s="149"/>
      <c r="EAV127" s="149"/>
      <c r="EAW127" s="149"/>
      <c r="EAX127" s="149"/>
      <c r="EAY127" s="149"/>
      <c r="EAZ127" s="149"/>
      <c r="EBA127" s="149"/>
      <c r="EBB127" s="149"/>
      <c r="EBC127" s="149"/>
      <c r="EBD127" s="149"/>
      <c r="EBE127" s="149"/>
      <c r="EBF127" s="149"/>
      <c r="EBG127" s="149"/>
      <c r="EBH127" s="149"/>
      <c r="EBI127" s="149"/>
      <c r="EBJ127" s="149"/>
      <c r="EBK127" s="149"/>
      <c r="EBL127" s="149"/>
      <c r="EBM127" s="149"/>
      <c r="EBN127" s="149"/>
      <c r="EBO127" s="149"/>
      <c r="EBP127" s="149"/>
      <c r="EBQ127" s="149"/>
      <c r="EBR127" s="149"/>
      <c r="EBS127" s="149"/>
      <c r="EBT127" s="149"/>
      <c r="EBU127" s="149"/>
      <c r="EBV127" s="149"/>
      <c r="EBW127" s="149"/>
      <c r="EBX127" s="149"/>
      <c r="EBY127" s="149"/>
      <c r="EBZ127" s="149"/>
      <c r="ECA127" s="149"/>
      <c r="ECB127" s="149"/>
      <c r="ECC127" s="149"/>
      <c r="ECD127" s="149"/>
      <c r="ECE127" s="149"/>
      <c r="ECF127" s="149"/>
      <c r="ECG127" s="149"/>
      <c r="ECH127" s="149"/>
      <c r="ECI127" s="149"/>
      <c r="ECJ127" s="149"/>
      <c r="ECK127" s="149"/>
      <c r="ECL127" s="149"/>
      <c r="ECM127" s="149"/>
      <c r="ECN127" s="149"/>
      <c r="ECO127" s="149"/>
      <c r="ECP127" s="149"/>
      <c r="ECQ127" s="149"/>
      <c r="ECR127" s="149"/>
      <c r="ECS127" s="149"/>
      <c r="ECT127" s="149"/>
      <c r="ECU127" s="149"/>
      <c r="ECV127" s="149"/>
      <c r="ECW127" s="149"/>
      <c r="ECX127" s="149"/>
      <c r="ECY127" s="149"/>
      <c r="ECZ127" s="149"/>
      <c r="EDA127" s="149"/>
      <c r="EDB127" s="149"/>
      <c r="EDC127" s="149"/>
      <c r="EDD127" s="149"/>
      <c r="EDE127" s="149"/>
      <c r="EDF127" s="149"/>
      <c r="EDG127" s="149"/>
      <c r="EDH127" s="149"/>
      <c r="EDI127" s="149"/>
      <c r="EDJ127" s="149"/>
      <c r="EDK127" s="149"/>
      <c r="EDL127" s="149"/>
      <c r="EDM127" s="149"/>
      <c r="EDN127" s="149"/>
      <c r="EDO127" s="149"/>
      <c r="EDP127" s="149"/>
      <c r="EDQ127" s="149"/>
      <c r="EDR127" s="149"/>
      <c r="EDS127" s="149"/>
      <c r="EDT127" s="149"/>
      <c r="EDU127" s="149"/>
      <c r="EDV127" s="149"/>
      <c r="EDW127" s="149"/>
      <c r="EDX127" s="149"/>
      <c r="EDY127" s="149"/>
      <c r="EDZ127" s="149"/>
      <c r="EEA127" s="149"/>
      <c r="EEB127" s="149"/>
      <c r="EEC127" s="149"/>
      <c r="EED127" s="149"/>
      <c r="EEE127" s="149"/>
      <c r="EEF127" s="149"/>
      <c r="EEG127" s="149"/>
      <c r="EEH127" s="149"/>
      <c r="EEI127" s="149"/>
      <c r="EEJ127" s="149"/>
      <c r="EEK127" s="149"/>
      <c r="EEL127" s="149"/>
      <c r="EEM127" s="149"/>
      <c r="EEN127" s="149"/>
      <c r="EEO127" s="149"/>
      <c r="EEP127" s="149"/>
      <c r="EEQ127" s="149"/>
      <c r="EER127" s="149"/>
      <c r="EES127" s="149"/>
      <c r="EET127" s="149"/>
      <c r="EEU127" s="149"/>
      <c r="EEV127" s="149"/>
      <c r="EEW127" s="149"/>
      <c r="EEX127" s="149"/>
      <c r="EEY127" s="149"/>
      <c r="EEZ127" s="149"/>
      <c r="EFA127" s="149"/>
      <c r="EFB127" s="149"/>
      <c r="EFC127" s="149"/>
      <c r="EFD127" s="149"/>
      <c r="EFE127" s="149"/>
      <c r="EFF127" s="149"/>
      <c r="EFG127" s="149"/>
      <c r="EFH127" s="149"/>
      <c r="EFI127" s="149"/>
      <c r="EFJ127" s="149"/>
      <c r="EFK127" s="149"/>
      <c r="EFL127" s="149"/>
      <c r="EFM127" s="149"/>
      <c r="EFN127" s="149"/>
      <c r="EFO127" s="149"/>
      <c r="EFP127" s="149"/>
      <c r="EFQ127" s="149"/>
      <c r="EFR127" s="149"/>
      <c r="EFS127" s="149"/>
      <c r="EFT127" s="149"/>
      <c r="EFU127" s="149"/>
      <c r="EFV127" s="149"/>
      <c r="EFW127" s="149"/>
      <c r="EFX127" s="149"/>
      <c r="EFY127" s="149"/>
      <c r="EFZ127" s="149"/>
      <c r="EGA127" s="149"/>
      <c r="EGB127" s="149"/>
      <c r="EGC127" s="149"/>
      <c r="EGD127" s="149"/>
      <c r="EGE127" s="149"/>
      <c r="EGF127" s="149"/>
      <c r="EGG127" s="149"/>
      <c r="EGH127" s="149"/>
      <c r="EGI127" s="149"/>
      <c r="EGJ127" s="149"/>
      <c r="EGK127" s="149"/>
      <c r="EGL127" s="149"/>
      <c r="EGM127" s="149"/>
      <c r="EGN127" s="149"/>
      <c r="EGO127" s="149"/>
      <c r="EGP127" s="149"/>
      <c r="EGQ127" s="149"/>
      <c r="EGR127" s="149"/>
      <c r="EGS127" s="149"/>
      <c r="EGT127" s="149"/>
      <c r="EGU127" s="149"/>
      <c r="EGV127" s="149"/>
      <c r="EGW127" s="149"/>
      <c r="EGX127" s="149"/>
      <c r="EGY127" s="149"/>
      <c r="EGZ127" s="149"/>
      <c r="EHA127" s="149"/>
      <c r="EHB127" s="149"/>
      <c r="EHC127" s="149"/>
      <c r="EHD127" s="149"/>
      <c r="EHE127" s="149"/>
      <c r="EHF127" s="149"/>
      <c r="EHG127" s="149"/>
      <c r="EHH127" s="149"/>
      <c r="EHI127" s="149"/>
      <c r="EHJ127" s="149"/>
      <c r="EHK127" s="149"/>
      <c r="EHL127" s="149"/>
      <c r="EHM127" s="149"/>
      <c r="EHN127" s="149"/>
      <c r="EHO127" s="149"/>
      <c r="EHP127" s="149"/>
      <c r="EHQ127" s="149"/>
      <c r="EHR127" s="149"/>
      <c r="EHS127" s="149"/>
      <c r="EHT127" s="149"/>
      <c r="EHU127" s="149"/>
      <c r="EHV127" s="149"/>
      <c r="EHW127" s="149"/>
      <c r="EHX127" s="149"/>
      <c r="EHY127" s="149"/>
      <c r="EHZ127" s="149"/>
      <c r="EIA127" s="149"/>
      <c r="EIB127" s="149"/>
      <c r="EIC127" s="149"/>
      <c r="EID127" s="149"/>
      <c r="EIE127" s="149"/>
      <c r="EIF127" s="149"/>
      <c r="EIG127" s="149"/>
      <c r="EIH127" s="149"/>
      <c r="EII127" s="149"/>
      <c r="EIJ127" s="149"/>
      <c r="EIK127" s="149"/>
      <c r="EIL127" s="149"/>
      <c r="EIM127" s="149"/>
      <c r="EIN127" s="149"/>
      <c r="EIO127" s="149"/>
      <c r="EIP127" s="149"/>
      <c r="EIQ127" s="149"/>
      <c r="EIR127" s="149"/>
      <c r="EIS127" s="149"/>
      <c r="EIT127" s="149"/>
      <c r="EIU127" s="149"/>
      <c r="EIV127" s="149"/>
      <c r="EIW127" s="149"/>
      <c r="EIX127" s="149"/>
      <c r="EIY127" s="149"/>
      <c r="EIZ127" s="149"/>
      <c r="EJA127" s="149"/>
      <c r="EJB127" s="149"/>
      <c r="EJC127" s="149"/>
      <c r="EJD127" s="149"/>
      <c r="EJE127" s="149"/>
      <c r="EJF127" s="149"/>
      <c r="EJG127" s="149"/>
      <c r="EJH127" s="149"/>
      <c r="EJI127" s="149"/>
      <c r="EJJ127" s="149"/>
      <c r="EJK127" s="149"/>
      <c r="EJL127" s="149"/>
      <c r="EJM127" s="149"/>
      <c r="EJN127" s="149"/>
      <c r="EJO127" s="149"/>
      <c r="EJP127" s="149"/>
      <c r="EJQ127" s="149"/>
      <c r="EJR127" s="149"/>
      <c r="EJS127" s="149"/>
      <c r="EJT127" s="149"/>
      <c r="EJU127" s="149"/>
      <c r="EJV127" s="149"/>
      <c r="EJW127" s="149"/>
      <c r="EJX127" s="149"/>
      <c r="EJY127" s="149"/>
      <c r="EJZ127" s="149"/>
      <c r="EKA127" s="149"/>
      <c r="EKB127" s="149"/>
      <c r="EKC127" s="149"/>
      <c r="EKD127" s="149"/>
      <c r="EKE127" s="149"/>
      <c r="EKF127" s="149"/>
      <c r="EKG127" s="149"/>
      <c r="EKH127" s="149"/>
      <c r="EKI127" s="149"/>
      <c r="EKJ127" s="149"/>
      <c r="EKK127" s="149"/>
      <c r="EKL127" s="149"/>
      <c r="EKM127" s="149"/>
      <c r="EKN127" s="149"/>
      <c r="EKO127" s="149"/>
      <c r="EKP127" s="149"/>
      <c r="EKQ127" s="149"/>
      <c r="EKR127" s="149"/>
      <c r="EKS127" s="149"/>
      <c r="EKT127" s="149"/>
      <c r="EKU127" s="149"/>
      <c r="EKV127" s="149"/>
      <c r="EKW127" s="149"/>
      <c r="EKX127" s="149"/>
      <c r="EKY127" s="149"/>
      <c r="EKZ127" s="149"/>
      <c r="ELA127" s="149"/>
      <c r="ELB127" s="149"/>
      <c r="ELC127" s="149"/>
      <c r="ELD127" s="149"/>
      <c r="ELE127" s="149"/>
      <c r="ELF127" s="149"/>
      <c r="ELG127" s="149"/>
      <c r="ELH127" s="149"/>
      <c r="ELI127" s="149"/>
      <c r="ELJ127" s="149"/>
      <c r="ELK127" s="149"/>
      <c r="ELL127" s="149"/>
      <c r="ELM127" s="149"/>
      <c r="ELN127" s="149"/>
      <c r="ELO127" s="149"/>
      <c r="ELP127" s="149"/>
      <c r="ELQ127" s="149"/>
      <c r="ELR127" s="149"/>
      <c r="ELS127" s="149"/>
      <c r="ELT127" s="149"/>
      <c r="ELU127" s="149"/>
      <c r="ELV127" s="149"/>
      <c r="ELW127" s="149"/>
      <c r="ELX127" s="149"/>
      <c r="ELY127" s="149"/>
      <c r="ELZ127" s="149"/>
      <c r="EMA127" s="149"/>
      <c r="EMB127" s="149"/>
      <c r="EMC127" s="149"/>
      <c r="EMD127" s="149"/>
      <c r="EME127" s="149"/>
      <c r="EMF127" s="149"/>
      <c r="EMG127" s="149"/>
      <c r="EMH127" s="149"/>
      <c r="EMI127" s="149"/>
      <c r="EMJ127" s="149"/>
      <c r="EMK127" s="149"/>
      <c r="EML127" s="149"/>
      <c r="EMM127" s="149"/>
      <c r="EMN127" s="149"/>
      <c r="EMO127" s="149"/>
      <c r="EMP127" s="149"/>
      <c r="EMQ127" s="149"/>
      <c r="EMR127" s="149"/>
      <c r="EMS127" s="149"/>
      <c r="EMT127" s="149"/>
      <c r="EMU127" s="149"/>
      <c r="EMV127" s="149"/>
      <c r="EMW127" s="149"/>
      <c r="EMX127" s="149"/>
      <c r="EMY127" s="149"/>
      <c r="EMZ127" s="149"/>
      <c r="ENA127" s="149"/>
      <c r="ENB127" s="149"/>
      <c r="ENC127" s="149"/>
      <c r="END127" s="149"/>
      <c r="ENE127" s="149"/>
      <c r="ENF127" s="149"/>
      <c r="ENG127" s="149"/>
      <c r="ENH127" s="149"/>
      <c r="ENI127" s="149"/>
      <c r="ENJ127" s="149"/>
      <c r="ENK127" s="149"/>
      <c r="ENL127" s="149"/>
      <c r="ENM127" s="149"/>
      <c r="ENN127" s="149"/>
      <c r="ENO127" s="149"/>
      <c r="ENP127" s="149"/>
      <c r="ENQ127" s="149"/>
      <c r="ENR127" s="149"/>
      <c r="ENS127" s="149"/>
      <c r="ENT127" s="149"/>
      <c r="ENU127" s="149"/>
      <c r="ENV127" s="149"/>
      <c r="ENW127" s="149"/>
      <c r="ENX127" s="149"/>
      <c r="ENY127" s="149"/>
      <c r="ENZ127" s="149"/>
      <c r="EOA127" s="149"/>
      <c r="EOB127" s="149"/>
      <c r="EOC127" s="149"/>
      <c r="EOD127" s="149"/>
      <c r="EOE127" s="149"/>
      <c r="EOF127" s="149"/>
      <c r="EOG127" s="149"/>
      <c r="EOH127" s="149"/>
      <c r="EOI127" s="149"/>
      <c r="EOJ127" s="149"/>
      <c r="EOK127" s="149"/>
      <c r="EOL127" s="149"/>
      <c r="EOM127" s="149"/>
      <c r="EON127" s="149"/>
      <c r="EOO127" s="149"/>
      <c r="EOP127" s="149"/>
      <c r="EOQ127" s="149"/>
      <c r="EOR127" s="149"/>
      <c r="EOS127" s="149"/>
      <c r="EOT127" s="149"/>
      <c r="EOU127" s="149"/>
      <c r="EOV127" s="149"/>
      <c r="EOW127" s="149"/>
      <c r="EOX127" s="149"/>
      <c r="EOY127" s="149"/>
      <c r="EOZ127" s="149"/>
      <c r="EPA127" s="149"/>
      <c r="EPB127" s="149"/>
      <c r="EPC127" s="149"/>
      <c r="EPD127" s="149"/>
      <c r="EPE127" s="149"/>
      <c r="EPF127" s="149"/>
      <c r="EPG127" s="149"/>
      <c r="EPH127" s="149"/>
      <c r="EPI127" s="149"/>
      <c r="EPJ127" s="149"/>
      <c r="EPK127" s="149"/>
      <c r="EPL127" s="149"/>
      <c r="EPM127" s="149"/>
      <c r="EPN127" s="149"/>
      <c r="EPO127" s="149"/>
      <c r="EPP127" s="149"/>
      <c r="EPQ127" s="149"/>
      <c r="EPR127" s="149"/>
      <c r="EPS127" s="149"/>
      <c r="EPT127" s="149"/>
      <c r="EPU127" s="149"/>
      <c r="EPV127" s="149"/>
      <c r="EPW127" s="149"/>
      <c r="EPX127" s="149"/>
      <c r="EPY127" s="149"/>
      <c r="EPZ127" s="149"/>
      <c r="EQA127" s="149"/>
      <c r="EQB127" s="149"/>
      <c r="EQC127" s="149"/>
      <c r="EQD127" s="149"/>
      <c r="EQE127" s="149"/>
      <c r="EQF127" s="149"/>
      <c r="EQG127" s="149"/>
      <c r="EQH127" s="149"/>
      <c r="EQI127" s="149"/>
      <c r="EQJ127" s="149"/>
      <c r="EQK127" s="149"/>
      <c r="EQL127" s="149"/>
      <c r="EQM127" s="149"/>
      <c r="EQN127" s="149"/>
      <c r="EQO127" s="149"/>
      <c r="EQP127" s="149"/>
      <c r="EQQ127" s="149"/>
      <c r="EQR127" s="149"/>
      <c r="EQS127" s="149"/>
      <c r="EQT127" s="149"/>
      <c r="EQU127" s="149"/>
      <c r="EQV127" s="149"/>
      <c r="EQW127" s="149"/>
      <c r="EQX127" s="149"/>
      <c r="EQY127" s="149"/>
      <c r="EQZ127" s="149"/>
      <c r="ERA127" s="149"/>
      <c r="ERB127" s="149"/>
      <c r="ERC127" s="149"/>
      <c r="ERD127" s="149"/>
      <c r="ERE127" s="149"/>
      <c r="ERF127" s="149"/>
      <c r="ERG127" s="149"/>
      <c r="ERH127" s="149"/>
      <c r="ERI127" s="149"/>
      <c r="ERJ127" s="149"/>
      <c r="ERK127" s="149"/>
      <c r="ERL127" s="149"/>
      <c r="ERM127" s="149"/>
      <c r="ERN127" s="149"/>
      <c r="ERO127" s="149"/>
      <c r="ERP127" s="149"/>
      <c r="ERQ127" s="149"/>
      <c r="ERR127" s="149"/>
      <c r="ERS127" s="149"/>
      <c r="ERT127" s="149"/>
      <c r="ERU127" s="149"/>
      <c r="ERV127" s="149"/>
      <c r="ERW127" s="149"/>
      <c r="ERX127" s="149"/>
      <c r="ERY127" s="149"/>
      <c r="ERZ127" s="149"/>
      <c r="ESA127" s="149"/>
      <c r="ESB127" s="149"/>
      <c r="ESC127" s="149"/>
      <c r="ESD127" s="149"/>
      <c r="ESE127" s="149"/>
      <c r="ESF127" s="149"/>
      <c r="ESG127" s="149"/>
      <c r="ESH127" s="149"/>
      <c r="ESI127" s="149"/>
      <c r="ESJ127" s="149"/>
      <c r="ESK127" s="149"/>
      <c r="ESL127" s="149"/>
      <c r="ESM127" s="149"/>
      <c r="ESN127" s="149"/>
      <c r="ESO127" s="149"/>
      <c r="ESP127" s="149"/>
      <c r="ESQ127" s="149"/>
      <c r="ESR127" s="149"/>
      <c r="ESS127" s="149"/>
      <c r="EST127" s="149"/>
      <c r="ESU127" s="149"/>
      <c r="ESV127" s="149"/>
      <c r="ESW127" s="149"/>
      <c r="ESX127" s="149"/>
      <c r="ESY127" s="149"/>
      <c r="ESZ127" s="149"/>
      <c r="ETA127" s="149"/>
      <c r="ETB127" s="149"/>
      <c r="ETC127" s="149"/>
      <c r="ETD127" s="149"/>
      <c r="ETE127" s="149"/>
      <c r="ETF127" s="149"/>
      <c r="ETG127" s="149"/>
      <c r="ETH127" s="149"/>
      <c r="ETI127" s="149"/>
      <c r="ETJ127" s="149"/>
      <c r="ETK127" s="149"/>
      <c r="ETL127" s="149"/>
      <c r="ETM127" s="149"/>
      <c r="ETN127" s="149"/>
      <c r="ETO127" s="149"/>
      <c r="ETP127" s="149"/>
      <c r="ETQ127" s="149"/>
      <c r="ETR127" s="149"/>
      <c r="ETS127" s="149"/>
      <c r="ETT127" s="149"/>
      <c r="ETU127" s="149"/>
      <c r="ETV127" s="149"/>
      <c r="ETW127" s="149"/>
      <c r="ETX127" s="149"/>
      <c r="ETY127" s="149"/>
      <c r="ETZ127" s="149"/>
      <c r="EUA127" s="149"/>
      <c r="EUB127" s="149"/>
      <c r="EUC127" s="149"/>
      <c r="EUD127" s="149"/>
      <c r="EUE127" s="149"/>
      <c r="EUF127" s="149"/>
      <c r="EUG127" s="149"/>
      <c r="EUH127" s="149"/>
      <c r="EUI127" s="149"/>
      <c r="EUJ127" s="149"/>
      <c r="EUK127" s="149"/>
      <c r="EUL127" s="149"/>
      <c r="EUM127" s="149"/>
      <c r="EUN127" s="149"/>
      <c r="EUO127" s="149"/>
      <c r="EUP127" s="149"/>
      <c r="EUQ127" s="149"/>
      <c r="EUR127" s="149"/>
      <c r="EUS127" s="149"/>
      <c r="EUT127" s="149"/>
      <c r="EUU127" s="149"/>
      <c r="EUV127" s="149"/>
      <c r="EUW127" s="149"/>
      <c r="EUX127" s="149"/>
      <c r="EUY127" s="149"/>
      <c r="EUZ127" s="149"/>
      <c r="EVA127" s="149"/>
      <c r="EVB127" s="149"/>
      <c r="EVC127" s="149"/>
      <c r="EVD127" s="149"/>
      <c r="EVE127" s="149"/>
      <c r="EVF127" s="149"/>
      <c r="EVG127" s="149"/>
      <c r="EVH127" s="149"/>
      <c r="EVI127" s="149"/>
      <c r="EVJ127" s="149"/>
      <c r="EVK127" s="149"/>
      <c r="EVL127" s="149"/>
      <c r="EVM127" s="149"/>
      <c r="EVN127" s="149"/>
      <c r="EVO127" s="149"/>
      <c r="EVP127" s="149"/>
      <c r="EVQ127" s="149"/>
      <c r="EVR127" s="149"/>
      <c r="EVS127" s="149"/>
      <c r="EVT127" s="149"/>
      <c r="EVU127" s="149"/>
      <c r="EVV127" s="149"/>
      <c r="EVW127" s="149"/>
      <c r="EVX127" s="149"/>
      <c r="EVY127" s="149"/>
      <c r="EVZ127" s="149"/>
      <c r="EWA127" s="149"/>
      <c r="EWB127" s="149"/>
      <c r="EWC127" s="149"/>
      <c r="EWD127" s="149"/>
      <c r="EWE127" s="149"/>
      <c r="EWF127" s="149"/>
      <c r="EWG127" s="149"/>
      <c r="EWH127" s="149"/>
      <c r="EWI127" s="149"/>
      <c r="EWJ127" s="149"/>
      <c r="EWK127" s="149"/>
      <c r="EWL127" s="149"/>
      <c r="EWM127" s="149"/>
      <c r="EWN127" s="149"/>
      <c r="EWO127" s="149"/>
      <c r="EWP127" s="149"/>
      <c r="EWQ127" s="149"/>
      <c r="EWR127" s="149"/>
      <c r="EWS127" s="149"/>
      <c r="EWT127" s="149"/>
      <c r="EWU127" s="149"/>
      <c r="EWV127" s="149"/>
      <c r="EWW127" s="149"/>
      <c r="EWX127" s="149"/>
      <c r="EWY127" s="149"/>
      <c r="EWZ127" s="149"/>
      <c r="EXA127" s="149"/>
      <c r="EXB127" s="149"/>
      <c r="EXC127" s="149"/>
      <c r="EXD127" s="149"/>
      <c r="EXE127" s="149"/>
      <c r="EXF127" s="149"/>
      <c r="EXG127" s="149"/>
      <c r="EXH127" s="149"/>
      <c r="EXI127" s="149"/>
      <c r="EXJ127" s="149"/>
      <c r="EXK127" s="149"/>
      <c r="EXL127" s="149"/>
      <c r="EXM127" s="149"/>
      <c r="EXN127" s="149"/>
      <c r="EXO127" s="149"/>
      <c r="EXP127" s="149"/>
      <c r="EXQ127" s="149"/>
      <c r="EXR127" s="149"/>
      <c r="EXS127" s="149"/>
      <c r="EXT127" s="149"/>
      <c r="EXU127" s="149"/>
      <c r="EXV127" s="149"/>
      <c r="EXW127" s="149"/>
      <c r="EXX127" s="149"/>
      <c r="EXY127" s="149"/>
      <c r="EXZ127" s="149"/>
      <c r="EYA127" s="149"/>
      <c r="EYB127" s="149"/>
      <c r="EYC127" s="149"/>
      <c r="EYD127" s="149"/>
      <c r="EYE127" s="149"/>
      <c r="EYF127" s="149"/>
      <c r="EYG127" s="149"/>
      <c r="EYH127" s="149"/>
      <c r="EYI127" s="149"/>
      <c r="EYJ127" s="149"/>
      <c r="EYK127" s="149"/>
      <c r="EYL127" s="149"/>
      <c r="EYM127" s="149"/>
      <c r="EYN127" s="149"/>
      <c r="EYO127" s="149"/>
      <c r="EYP127" s="149"/>
      <c r="EYQ127" s="149"/>
      <c r="EYR127" s="149"/>
      <c r="EYS127" s="149"/>
      <c r="EYT127" s="149"/>
      <c r="EYU127" s="149"/>
      <c r="EYV127" s="149"/>
      <c r="EYW127" s="149"/>
      <c r="EYX127" s="149"/>
      <c r="EYY127" s="149"/>
      <c r="EYZ127" s="149"/>
      <c r="EZA127" s="149"/>
      <c r="EZB127" s="149"/>
      <c r="EZC127" s="149"/>
      <c r="EZD127" s="149"/>
      <c r="EZE127" s="149"/>
      <c r="EZF127" s="149"/>
      <c r="EZG127" s="149"/>
      <c r="EZH127" s="149"/>
      <c r="EZI127" s="149"/>
      <c r="EZJ127" s="149"/>
      <c r="EZK127" s="149"/>
      <c r="EZL127" s="149"/>
      <c r="EZM127" s="149"/>
      <c r="EZN127" s="149"/>
      <c r="EZO127" s="149"/>
      <c r="EZP127" s="149"/>
      <c r="EZQ127" s="149"/>
      <c r="EZR127" s="149"/>
      <c r="EZS127" s="149"/>
      <c r="EZT127" s="149"/>
      <c r="EZU127" s="149"/>
      <c r="EZV127" s="149"/>
      <c r="EZW127" s="149"/>
      <c r="EZX127" s="149"/>
      <c r="EZY127" s="149"/>
      <c r="EZZ127" s="149"/>
      <c r="FAA127" s="149"/>
      <c r="FAB127" s="149"/>
      <c r="FAC127" s="149"/>
      <c r="FAD127" s="149"/>
      <c r="FAE127" s="149"/>
      <c r="FAF127" s="149"/>
      <c r="FAG127" s="149"/>
      <c r="FAH127" s="149"/>
      <c r="FAI127" s="149"/>
      <c r="FAJ127" s="149"/>
      <c r="FAK127" s="149"/>
      <c r="FAL127" s="149"/>
      <c r="FAM127" s="149"/>
      <c r="FAN127" s="149"/>
      <c r="FAO127" s="149"/>
      <c r="FAP127" s="149"/>
      <c r="FAQ127" s="149"/>
      <c r="FAR127" s="149"/>
      <c r="FAS127" s="149"/>
      <c r="FAT127" s="149"/>
      <c r="FAU127" s="149"/>
      <c r="FAV127" s="149"/>
      <c r="FAW127" s="149"/>
      <c r="FAX127" s="149"/>
      <c r="FAY127" s="149"/>
      <c r="FAZ127" s="149"/>
      <c r="FBA127" s="149"/>
      <c r="FBB127" s="149"/>
      <c r="FBC127" s="149"/>
      <c r="FBD127" s="149"/>
      <c r="FBE127" s="149"/>
      <c r="FBF127" s="149"/>
      <c r="FBG127" s="149"/>
      <c r="FBH127" s="149"/>
      <c r="FBI127" s="149"/>
      <c r="FBJ127" s="149"/>
      <c r="FBK127" s="149"/>
      <c r="FBL127" s="149"/>
      <c r="FBM127" s="149"/>
      <c r="FBN127" s="149"/>
      <c r="FBO127" s="149"/>
      <c r="FBP127" s="149"/>
      <c r="FBQ127" s="149"/>
      <c r="FBR127" s="149"/>
      <c r="FBS127" s="149"/>
      <c r="FBT127" s="149"/>
      <c r="FBU127" s="149"/>
      <c r="FBV127" s="149"/>
      <c r="FBW127" s="149"/>
      <c r="FBX127" s="149"/>
      <c r="FBY127" s="149"/>
      <c r="FBZ127" s="149"/>
      <c r="FCA127" s="149"/>
      <c r="FCB127" s="149"/>
      <c r="FCC127" s="149"/>
      <c r="FCD127" s="149"/>
      <c r="FCE127" s="149"/>
      <c r="FCF127" s="149"/>
      <c r="FCG127" s="149"/>
      <c r="FCH127" s="149"/>
      <c r="FCI127" s="149"/>
      <c r="FCJ127" s="149"/>
      <c r="FCK127" s="149"/>
      <c r="FCL127" s="149"/>
      <c r="FCM127" s="149"/>
      <c r="FCN127" s="149"/>
      <c r="FCO127" s="149"/>
      <c r="FCP127" s="149"/>
      <c r="FCQ127" s="149"/>
      <c r="FCR127" s="149"/>
      <c r="FCS127" s="149"/>
      <c r="FCT127" s="149"/>
      <c r="FCU127" s="149"/>
      <c r="FCV127" s="149"/>
      <c r="FCW127" s="149"/>
      <c r="FCX127" s="149"/>
      <c r="FCY127" s="149"/>
      <c r="FCZ127" s="149"/>
      <c r="FDA127" s="149"/>
      <c r="FDB127" s="149"/>
      <c r="FDC127" s="149"/>
      <c r="FDD127" s="149"/>
      <c r="FDE127" s="149"/>
      <c r="FDF127" s="149"/>
      <c r="FDG127" s="149"/>
      <c r="FDH127" s="149"/>
      <c r="FDI127" s="149"/>
      <c r="FDJ127" s="149"/>
      <c r="FDK127" s="149"/>
      <c r="FDL127" s="149"/>
      <c r="FDM127" s="149"/>
      <c r="FDN127" s="149"/>
      <c r="FDO127" s="149"/>
      <c r="FDP127" s="149"/>
      <c r="FDQ127" s="149"/>
      <c r="FDR127" s="149"/>
      <c r="FDS127" s="149"/>
      <c r="FDT127" s="149"/>
      <c r="FDU127" s="149"/>
      <c r="FDV127" s="149"/>
      <c r="FDW127" s="149"/>
      <c r="FDX127" s="149"/>
      <c r="FDY127" s="149"/>
      <c r="FDZ127" s="149"/>
      <c r="FEA127" s="149"/>
      <c r="FEB127" s="149"/>
      <c r="FEC127" s="149"/>
      <c r="FED127" s="149"/>
      <c r="FEE127" s="149"/>
      <c r="FEF127" s="149"/>
      <c r="FEG127" s="149"/>
      <c r="FEH127" s="149"/>
      <c r="FEI127" s="149"/>
      <c r="FEJ127" s="149"/>
      <c r="FEK127" s="149"/>
      <c r="FEL127" s="149"/>
      <c r="FEM127" s="149"/>
      <c r="FEN127" s="149"/>
      <c r="FEO127" s="149"/>
      <c r="FEP127" s="149"/>
      <c r="FEQ127" s="149"/>
      <c r="FER127" s="149"/>
      <c r="FES127" s="149"/>
      <c r="FET127" s="149"/>
      <c r="FEU127" s="149"/>
      <c r="FEV127" s="149"/>
      <c r="FEW127" s="149"/>
      <c r="FEX127" s="149"/>
      <c r="FEY127" s="149"/>
      <c r="FEZ127" s="149"/>
      <c r="FFA127" s="149"/>
      <c r="FFB127" s="149"/>
      <c r="FFC127" s="149"/>
      <c r="FFD127" s="149"/>
      <c r="FFE127" s="149"/>
      <c r="FFF127" s="149"/>
      <c r="FFG127" s="149"/>
      <c r="FFH127" s="149"/>
      <c r="FFI127" s="149"/>
      <c r="FFJ127" s="149"/>
      <c r="FFK127" s="149"/>
      <c r="FFL127" s="149"/>
      <c r="FFM127" s="149"/>
      <c r="FFN127" s="149"/>
      <c r="FFO127" s="149"/>
      <c r="FFP127" s="149"/>
      <c r="FFQ127" s="149"/>
      <c r="FFR127" s="149"/>
      <c r="FFS127" s="149"/>
      <c r="FFT127" s="149"/>
      <c r="FFU127" s="149"/>
      <c r="FFV127" s="149"/>
      <c r="FFW127" s="149"/>
      <c r="FFX127" s="149"/>
      <c r="FFY127" s="149"/>
      <c r="FFZ127" s="149"/>
      <c r="FGA127" s="149"/>
      <c r="FGB127" s="149"/>
      <c r="FGC127" s="149"/>
      <c r="FGD127" s="149"/>
      <c r="FGE127" s="149"/>
      <c r="FGF127" s="149"/>
      <c r="FGG127" s="149"/>
      <c r="FGH127" s="149"/>
      <c r="FGI127" s="149"/>
      <c r="FGJ127" s="149"/>
      <c r="FGK127" s="149"/>
      <c r="FGL127" s="149"/>
      <c r="FGM127" s="149"/>
      <c r="FGN127" s="149"/>
      <c r="FGO127" s="149"/>
      <c r="FGP127" s="149"/>
      <c r="FGQ127" s="149"/>
      <c r="FGR127" s="149"/>
      <c r="FGS127" s="149"/>
      <c r="FGT127" s="149"/>
      <c r="FGU127" s="149"/>
      <c r="FGV127" s="149"/>
      <c r="FGW127" s="149"/>
      <c r="FGX127" s="149"/>
      <c r="FGY127" s="149"/>
      <c r="FGZ127" s="149"/>
      <c r="FHA127" s="149"/>
      <c r="FHB127" s="149"/>
      <c r="FHC127" s="149"/>
      <c r="FHD127" s="149"/>
      <c r="FHE127" s="149"/>
      <c r="FHF127" s="149"/>
      <c r="FHG127" s="149"/>
      <c r="FHH127" s="149"/>
      <c r="FHI127" s="149"/>
      <c r="FHJ127" s="149"/>
      <c r="FHK127" s="149"/>
      <c r="FHL127" s="149"/>
      <c r="FHM127" s="149"/>
      <c r="FHN127" s="149"/>
      <c r="FHO127" s="149"/>
      <c r="FHP127" s="149"/>
      <c r="FHQ127" s="149"/>
      <c r="FHR127" s="149"/>
      <c r="FHS127" s="149"/>
      <c r="FHT127" s="149"/>
      <c r="FHU127" s="149"/>
      <c r="FHV127" s="149"/>
      <c r="FHW127" s="149"/>
      <c r="FHX127" s="149"/>
      <c r="FHY127" s="149"/>
      <c r="FHZ127" s="149"/>
      <c r="FIA127" s="149"/>
      <c r="FIB127" s="149"/>
      <c r="FIC127" s="149"/>
      <c r="FID127" s="149"/>
      <c r="FIE127" s="149"/>
      <c r="FIF127" s="149"/>
      <c r="FIG127" s="149"/>
      <c r="FIH127" s="149"/>
      <c r="FII127" s="149"/>
      <c r="FIJ127" s="149"/>
      <c r="FIK127" s="149"/>
      <c r="FIL127" s="149"/>
      <c r="FIM127" s="149"/>
      <c r="FIN127" s="149"/>
      <c r="FIO127" s="149"/>
      <c r="FIP127" s="149"/>
      <c r="FIQ127" s="149"/>
      <c r="FIR127" s="149"/>
      <c r="FIS127" s="149"/>
      <c r="FIT127" s="149"/>
      <c r="FIU127" s="149"/>
      <c r="FIV127" s="149"/>
      <c r="FIW127" s="149"/>
      <c r="FIX127" s="149"/>
      <c r="FIY127" s="149"/>
      <c r="FIZ127" s="149"/>
      <c r="FJA127" s="149"/>
      <c r="FJB127" s="149"/>
      <c r="FJC127" s="149"/>
      <c r="FJD127" s="149"/>
      <c r="FJE127" s="149"/>
      <c r="FJF127" s="149"/>
      <c r="FJG127" s="149"/>
      <c r="FJH127" s="149"/>
      <c r="FJI127" s="149"/>
      <c r="FJJ127" s="149"/>
      <c r="FJK127" s="149"/>
      <c r="FJL127" s="149"/>
      <c r="FJM127" s="149"/>
      <c r="FJN127" s="149"/>
      <c r="FJO127" s="149"/>
      <c r="FJP127" s="149"/>
      <c r="FJQ127" s="149"/>
      <c r="FJR127" s="149"/>
      <c r="FJS127" s="149"/>
      <c r="FJT127" s="149"/>
      <c r="FJU127" s="149"/>
      <c r="FJV127" s="149"/>
      <c r="FJW127" s="149"/>
      <c r="FJX127" s="149"/>
      <c r="FJY127" s="149"/>
      <c r="FJZ127" s="149"/>
      <c r="FKA127" s="149"/>
      <c r="FKB127" s="149"/>
      <c r="FKC127" s="149"/>
      <c r="FKD127" s="149"/>
      <c r="FKE127" s="149"/>
      <c r="FKF127" s="149"/>
      <c r="FKG127" s="149"/>
      <c r="FKH127" s="149"/>
      <c r="FKI127" s="149"/>
      <c r="FKJ127" s="149"/>
      <c r="FKK127" s="149"/>
      <c r="FKL127" s="149"/>
      <c r="FKM127" s="149"/>
      <c r="FKN127" s="149"/>
      <c r="FKO127" s="149"/>
      <c r="FKP127" s="149"/>
      <c r="FKQ127" s="149"/>
      <c r="FKR127" s="149"/>
      <c r="FKS127" s="149"/>
      <c r="FKT127" s="149"/>
      <c r="FKU127" s="149"/>
      <c r="FKV127" s="149"/>
      <c r="FKW127" s="149"/>
      <c r="FKX127" s="149"/>
      <c r="FKY127" s="149"/>
      <c r="FKZ127" s="149"/>
      <c r="FLA127" s="149"/>
      <c r="FLB127" s="149"/>
      <c r="FLC127" s="149"/>
      <c r="FLD127" s="149"/>
      <c r="FLE127" s="149"/>
      <c r="FLF127" s="149"/>
      <c r="FLG127" s="149"/>
      <c r="FLH127" s="149"/>
      <c r="FLI127" s="149"/>
      <c r="FLJ127" s="149"/>
      <c r="FLK127" s="149"/>
      <c r="FLL127" s="149"/>
      <c r="FLM127" s="149"/>
      <c r="FLN127" s="149"/>
      <c r="FLO127" s="149"/>
      <c r="FLP127" s="149"/>
      <c r="FLQ127" s="149"/>
      <c r="FLR127" s="149"/>
      <c r="FLS127" s="149"/>
      <c r="FLT127" s="149"/>
      <c r="FLU127" s="149"/>
      <c r="FLV127" s="149"/>
      <c r="FLW127" s="149"/>
      <c r="FLX127" s="149"/>
      <c r="FLY127" s="149"/>
      <c r="FLZ127" s="149"/>
      <c r="FMA127" s="149"/>
      <c r="FMB127" s="149"/>
      <c r="FMC127" s="149"/>
      <c r="FMD127" s="149"/>
      <c r="FME127" s="149"/>
      <c r="FMF127" s="149"/>
      <c r="FMG127" s="149"/>
      <c r="FMH127" s="149"/>
      <c r="FMI127" s="149"/>
      <c r="FMJ127" s="149"/>
      <c r="FMK127" s="149"/>
      <c r="FML127" s="149"/>
      <c r="FMM127" s="149"/>
      <c r="FMN127" s="149"/>
      <c r="FMO127" s="149"/>
      <c r="FMP127" s="149"/>
      <c r="FMQ127" s="149"/>
      <c r="FMR127" s="149"/>
      <c r="FMS127" s="149"/>
      <c r="FMT127" s="149"/>
      <c r="FMU127" s="149"/>
      <c r="FMV127" s="149"/>
      <c r="FMW127" s="149"/>
      <c r="FMX127" s="149"/>
      <c r="FMY127" s="149"/>
      <c r="FMZ127" s="149"/>
      <c r="FNA127" s="149"/>
      <c r="FNB127" s="149"/>
      <c r="FNC127" s="149"/>
      <c r="FND127" s="149"/>
      <c r="FNE127" s="149"/>
      <c r="FNF127" s="149"/>
      <c r="FNG127" s="149"/>
      <c r="FNH127" s="149"/>
      <c r="FNI127" s="149"/>
      <c r="FNJ127" s="149"/>
      <c r="FNK127" s="149"/>
      <c r="FNL127" s="149"/>
      <c r="FNM127" s="149"/>
      <c r="FNN127" s="149"/>
      <c r="FNO127" s="149"/>
      <c r="FNP127" s="149"/>
      <c r="FNQ127" s="149"/>
      <c r="FNR127" s="149"/>
      <c r="FNS127" s="149"/>
      <c r="FNT127" s="149"/>
      <c r="FNU127" s="149"/>
      <c r="FNV127" s="149"/>
      <c r="FNW127" s="149"/>
      <c r="FNX127" s="149"/>
      <c r="FNY127" s="149"/>
      <c r="FNZ127" s="149"/>
      <c r="FOA127" s="149"/>
      <c r="FOB127" s="149"/>
      <c r="FOC127" s="149"/>
      <c r="FOD127" s="149"/>
      <c r="FOE127" s="149"/>
      <c r="FOF127" s="149"/>
      <c r="FOG127" s="149"/>
      <c r="FOH127" s="149"/>
      <c r="FOI127" s="149"/>
      <c r="FOJ127" s="149"/>
      <c r="FOK127" s="149"/>
      <c r="FOL127" s="149"/>
      <c r="FOM127" s="149"/>
      <c r="FON127" s="149"/>
      <c r="FOO127" s="149"/>
      <c r="FOP127" s="149"/>
      <c r="FOQ127" s="149"/>
      <c r="FOR127" s="149"/>
      <c r="FOS127" s="149"/>
      <c r="FOT127" s="149"/>
      <c r="FOU127" s="149"/>
      <c r="FOV127" s="149"/>
      <c r="FOW127" s="149"/>
      <c r="FOX127" s="149"/>
      <c r="FOY127" s="149"/>
      <c r="FOZ127" s="149"/>
      <c r="FPA127" s="149"/>
      <c r="FPB127" s="149"/>
      <c r="FPC127" s="149"/>
      <c r="FPD127" s="149"/>
      <c r="FPE127" s="149"/>
      <c r="FPF127" s="149"/>
      <c r="FPG127" s="149"/>
      <c r="FPH127" s="149"/>
      <c r="FPI127" s="149"/>
      <c r="FPJ127" s="149"/>
      <c r="FPK127" s="149"/>
      <c r="FPL127" s="149"/>
      <c r="FPM127" s="149"/>
      <c r="FPN127" s="149"/>
      <c r="FPO127" s="149"/>
      <c r="FPP127" s="149"/>
      <c r="FPQ127" s="149"/>
      <c r="FPR127" s="149"/>
      <c r="FPS127" s="149"/>
      <c r="FPT127" s="149"/>
      <c r="FPU127" s="149"/>
      <c r="FPV127" s="149"/>
      <c r="FPW127" s="149"/>
      <c r="FPX127" s="149"/>
      <c r="FPY127" s="149"/>
      <c r="FPZ127" s="149"/>
      <c r="FQA127" s="149"/>
      <c r="FQB127" s="149"/>
      <c r="FQC127" s="149"/>
      <c r="FQD127" s="149"/>
      <c r="FQE127" s="149"/>
      <c r="FQF127" s="149"/>
      <c r="FQG127" s="149"/>
      <c r="FQH127" s="149"/>
      <c r="FQI127" s="149"/>
      <c r="FQJ127" s="149"/>
      <c r="FQK127" s="149"/>
      <c r="FQL127" s="149"/>
      <c r="FQM127" s="149"/>
      <c r="FQN127" s="149"/>
      <c r="FQO127" s="149"/>
      <c r="FQP127" s="149"/>
      <c r="FQQ127" s="149"/>
      <c r="FQR127" s="149"/>
      <c r="FQS127" s="149"/>
      <c r="FQT127" s="149"/>
      <c r="FQU127" s="149"/>
      <c r="FQV127" s="149"/>
      <c r="FQW127" s="149"/>
      <c r="FQX127" s="149"/>
      <c r="FQY127" s="149"/>
      <c r="FQZ127" s="149"/>
      <c r="FRA127" s="149"/>
      <c r="FRB127" s="149"/>
      <c r="FRC127" s="149"/>
      <c r="FRD127" s="149"/>
      <c r="FRE127" s="149"/>
      <c r="FRF127" s="149"/>
      <c r="FRG127" s="149"/>
      <c r="FRH127" s="149"/>
      <c r="FRI127" s="149"/>
      <c r="FRJ127" s="149"/>
      <c r="FRK127" s="149"/>
      <c r="FRL127" s="149"/>
      <c r="FRM127" s="149"/>
      <c r="FRN127" s="149"/>
      <c r="FRO127" s="149"/>
      <c r="FRP127" s="149"/>
      <c r="FRQ127" s="149"/>
      <c r="FRR127" s="149"/>
      <c r="FRS127" s="149"/>
      <c r="FRT127" s="149"/>
      <c r="FRU127" s="149"/>
      <c r="FRV127" s="149"/>
      <c r="FRW127" s="149"/>
      <c r="FRX127" s="149"/>
      <c r="FRY127" s="149"/>
      <c r="FRZ127" s="149"/>
      <c r="FSA127" s="149"/>
      <c r="FSB127" s="149"/>
      <c r="FSC127" s="149"/>
      <c r="FSD127" s="149"/>
      <c r="FSE127" s="149"/>
      <c r="FSF127" s="149"/>
      <c r="FSG127" s="149"/>
      <c r="FSH127" s="149"/>
      <c r="FSI127" s="149"/>
      <c r="FSJ127" s="149"/>
      <c r="FSK127" s="149"/>
      <c r="FSL127" s="149"/>
      <c r="FSM127" s="149"/>
      <c r="FSN127" s="149"/>
      <c r="FSO127" s="149"/>
      <c r="FSP127" s="149"/>
      <c r="FSQ127" s="149"/>
      <c r="FSR127" s="149"/>
      <c r="FSS127" s="149"/>
      <c r="FST127" s="149"/>
      <c r="FSU127" s="149"/>
      <c r="FSV127" s="149"/>
      <c r="FSW127" s="149"/>
      <c r="FSX127" s="149"/>
      <c r="FSY127" s="149"/>
      <c r="FSZ127" s="149"/>
      <c r="FTA127" s="149"/>
      <c r="FTB127" s="149"/>
      <c r="FTC127" s="149"/>
      <c r="FTD127" s="149"/>
      <c r="FTE127" s="149"/>
      <c r="FTF127" s="149"/>
      <c r="FTG127" s="149"/>
      <c r="FTH127" s="149"/>
      <c r="FTI127" s="149"/>
      <c r="FTJ127" s="149"/>
      <c r="FTK127" s="149"/>
      <c r="FTL127" s="149"/>
      <c r="FTM127" s="149"/>
      <c r="FTN127" s="149"/>
      <c r="FTO127" s="149"/>
      <c r="FTP127" s="149"/>
      <c r="FTQ127" s="149"/>
      <c r="FTR127" s="149"/>
      <c r="FTS127" s="149"/>
      <c r="FTT127" s="149"/>
      <c r="FTU127" s="149"/>
      <c r="FTV127" s="149"/>
      <c r="FTW127" s="149"/>
      <c r="FTX127" s="149"/>
      <c r="FTY127" s="149"/>
      <c r="FTZ127" s="149"/>
      <c r="FUA127" s="149"/>
      <c r="FUB127" s="149"/>
      <c r="FUC127" s="149"/>
      <c r="FUD127" s="149"/>
      <c r="FUE127" s="149"/>
      <c r="FUF127" s="149"/>
      <c r="FUG127" s="149"/>
      <c r="FUH127" s="149"/>
      <c r="FUI127" s="149"/>
      <c r="FUJ127" s="149"/>
      <c r="FUK127" s="149"/>
      <c r="FUL127" s="149"/>
      <c r="FUM127" s="149"/>
      <c r="FUN127" s="149"/>
      <c r="FUO127" s="149"/>
      <c r="FUP127" s="149"/>
      <c r="FUQ127" s="149"/>
      <c r="FUR127" s="149"/>
      <c r="FUS127" s="149"/>
      <c r="FUT127" s="149"/>
      <c r="FUU127" s="149"/>
      <c r="FUV127" s="149"/>
      <c r="FUW127" s="149"/>
      <c r="FUX127" s="149"/>
      <c r="FUY127" s="149"/>
      <c r="FUZ127" s="149"/>
      <c r="FVA127" s="149"/>
      <c r="FVB127" s="149"/>
      <c r="FVC127" s="149"/>
      <c r="FVD127" s="149"/>
      <c r="FVE127" s="149"/>
      <c r="FVF127" s="149"/>
      <c r="FVG127" s="149"/>
      <c r="FVH127" s="149"/>
      <c r="FVI127" s="149"/>
      <c r="FVJ127" s="149"/>
      <c r="FVK127" s="149"/>
      <c r="FVL127" s="149"/>
      <c r="FVM127" s="149"/>
      <c r="FVN127" s="149"/>
      <c r="FVO127" s="149"/>
      <c r="FVP127" s="149"/>
      <c r="FVQ127" s="149"/>
      <c r="FVR127" s="149"/>
      <c r="FVS127" s="149"/>
      <c r="FVT127" s="149"/>
      <c r="FVU127" s="149"/>
      <c r="FVV127" s="149"/>
      <c r="FVW127" s="149"/>
      <c r="FVX127" s="149"/>
      <c r="FVY127" s="149"/>
      <c r="FVZ127" s="149"/>
      <c r="FWA127" s="149"/>
      <c r="FWB127" s="149"/>
      <c r="FWC127" s="149"/>
      <c r="FWD127" s="149"/>
      <c r="FWE127" s="149"/>
      <c r="FWF127" s="149"/>
      <c r="FWG127" s="149"/>
      <c r="FWH127" s="149"/>
      <c r="FWI127" s="149"/>
      <c r="FWJ127" s="149"/>
      <c r="FWK127" s="149"/>
      <c r="FWL127" s="149"/>
      <c r="FWM127" s="149"/>
      <c r="FWN127" s="149"/>
      <c r="FWO127" s="149"/>
      <c r="FWP127" s="149"/>
      <c r="FWQ127" s="149"/>
      <c r="FWR127" s="149"/>
      <c r="FWS127" s="149"/>
      <c r="FWT127" s="149"/>
      <c r="FWU127" s="149"/>
      <c r="FWV127" s="149"/>
      <c r="FWW127" s="149"/>
      <c r="FWX127" s="149"/>
      <c r="FWY127" s="149"/>
      <c r="FWZ127" s="149"/>
      <c r="FXA127" s="149"/>
      <c r="FXB127" s="149"/>
      <c r="FXC127" s="149"/>
      <c r="FXD127" s="149"/>
      <c r="FXE127" s="149"/>
      <c r="FXF127" s="149"/>
      <c r="FXG127" s="149"/>
      <c r="FXH127" s="149"/>
      <c r="FXI127" s="149"/>
      <c r="FXJ127" s="149"/>
      <c r="FXK127" s="149"/>
      <c r="FXL127" s="149"/>
      <c r="FXM127" s="149"/>
      <c r="FXN127" s="149"/>
      <c r="FXO127" s="149"/>
      <c r="FXP127" s="149"/>
      <c r="FXQ127" s="149"/>
      <c r="FXR127" s="149"/>
      <c r="FXS127" s="149"/>
      <c r="FXT127" s="149"/>
      <c r="FXU127" s="149"/>
      <c r="FXV127" s="149"/>
      <c r="FXW127" s="149"/>
      <c r="FXX127" s="149"/>
      <c r="FXY127" s="149"/>
      <c r="FXZ127" s="149"/>
      <c r="FYA127" s="149"/>
      <c r="FYB127" s="149"/>
      <c r="FYC127" s="149"/>
      <c r="FYD127" s="149"/>
      <c r="FYE127" s="149"/>
      <c r="FYF127" s="149"/>
      <c r="FYG127" s="149"/>
      <c r="FYH127" s="149"/>
      <c r="FYI127" s="149"/>
      <c r="FYJ127" s="149"/>
      <c r="FYK127" s="149"/>
      <c r="FYL127" s="149"/>
      <c r="FYM127" s="149"/>
      <c r="FYN127" s="149"/>
      <c r="FYO127" s="149"/>
      <c r="FYP127" s="149"/>
      <c r="FYQ127" s="149"/>
      <c r="FYR127" s="149"/>
      <c r="FYS127" s="149"/>
      <c r="FYT127" s="149"/>
      <c r="FYU127" s="149"/>
      <c r="FYV127" s="149"/>
      <c r="FYW127" s="149"/>
      <c r="FYX127" s="149"/>
      <c r="FYY127" s="149"/>
      <c r="FYZ127" s="149"/>
      <c r="FZA127" s="149"/>
      <c r="FZB127" s="149"/>
      <c r="FZC127" s="149"/>
      <c r="FZD127" s="149"/>
      <c r="FZE127" s="149"/>
      <c r="FZF127" s="149"/>
      <c r="FZG127" s="149"/>
      <c r="FZH127" s="149"/>
      <c r="FZI127" s="149"/>
      <c r="FZJ127" s="149"/>
      <c r="FZK127" s="149"/>
      <c r="FZL127" s="149"/>
      <c r="FZM127" s="149"/>
      <c r="FZN127" s="149"/>
      <c r="FZO127" s="149"/>
      <c r="FZP127" s="149"/>
      <c r="FZQ127" s="149"/>
      <c r="FZR127" s="149"/>
      <c r="FZS127" s="149"/>
      <c r="FZT127" s="149"/>
      <c r="FZU127" s="149"/>
      <c r="FZV127" s="149"/>
      <c r="FZW127" s="149"/>
      <c r="FZX127" s="149"/>
      <c r="FZY127" s="149"/>
      <c r="FZZ127" s="149"/>
      <c r="GAA127" s="149"/>
      <c r="GAB127" s="149"/>
      <c r="GAC127" s="149"/>
      <c r="GAD127" s="149"/>
      <c r="GAE127" s="149"/>
      <c r="GAF127" s="149"/>
      <c r="GAG127" s="149"/>
      <c r="GAH127" s="149"/>
      <c r="GAI127" s="149"/>
      <c r="GAJ127" s="149"/>
      <c r="GAK127" s="149"/>
      <c r="GAL127" s="149"/>
      <c r="GAM127" s="149"/>
      <c r="GAN127" s="149"/>
      <c r="GAO127" s="149"/>
      <c r="GAP127" s="149"/>
      <c r="GAQ127" s="149"/>
      <c r="GAR127" s="149"/>
      <c r="GAS127" s="149"/>
      <c r="GAT127" s="149"/>
      <c r="GAU127" s="149"/>
      <c r="GAV127" s="149"/>
      <c r="GAW127" s="149"/>
      <c r="GAX127" s="149"/>
      <c r="GAY127" s="149"/>
      <c r="GAZ127" s="149"/>
      <c r="GBA127" s="149"/>
      <c r="GBB127" s="149"/>
      <c r="GBC127" s="149"/>
      <c r="GBD127" s="149"/>
      <c r="GBE127" s="149"/>
      <c r="GBF127" s="149"/>
      <c r="GBG127" s="149"/>
      <c r="GBH127" s="149"/>
      <c r="GBI127" s="149"/>
      <c r="GBJ127" s="149"/>
      <c r="GBK127" s="149"/>
      <c r="GBL127" s="149"/>
      <c r="GBM127" s="149"/>
      <c r="GBN127" s="149"/>
      <c r="GBO127" s="149"/>
      <c r="GBP127" s="149"/>
      <c r="GBQ127" s="149"/>
      <c r="GBR127" s="149"/>
      <c r="GBS127" s="149"/>
      <c r="GBT127" s="149"/>
      <c r="GBU127" s="149"/>
      <c r="GBV127" s="149"/>
      <c r="GBW127" s="149"/>
      <c r="GBX127" s="149"/>
      <c r="GBY127" s="149"/>
      <c r="GBZ127" s="149"/>
      <c r="GCA127" s="149"/>
      <c r="GCB127" s="149"/>
      <c r="GCC127" s="149"/>
      <c r="GCD127" s="149"/>
      <c r="GCE127" s="149"/>
      <c r="GCF127" s="149"/>
      <c r="GCG127" s="149"/>
      <c r="GCH127" s="149"/>
      <c r="GCI127" s="149"/>
      <c r="GCJ127" s="149"/>
      <c r="GCK127" s="149"/>
      <c r="GCL127" s="149"/>
      <c r="GCM127" s="149"/>
      <c r="GCN127" s="149"/>
      <c r="GCO127" s="149"/>
      <c r="GCP127" s="149"/>
      <c r="GCQ127" s="149"/>
      <c r="GCR127" s="149"/>
      <c r="GCS127" s="149"/>
      <c r="GCT127" s="149"/>
      <c r="GCU127" s="149"/>
      <c r="GCV127" s="149"/>
      <c r="GCW127" s="149"/>
      <c r="GCX127" s="149"/>
      <c r="GCY127" s="149"/>
      <c r="GCZ127" s="149"/>
      <c r="GDA127" s="149"/>
      <c r="GDB127" s="149"/>
      <c r="GDC127" s="149"/>
      <c r="GDD127" s="149"/>
      <c r="GDE127" s="149"/>
      <c r="GDF127" s="149"/>
      <c r="GDG127" s="149"/>
      <c r="GDH127" s="149"/>
      <c r="GDI127" s="149"/>
      <c r="GDJ127" s="149"/>
      <c r="GDK127" s="149"/>
      <c r="GDL127" s="149"/>
      <c r="GDM127" s="149"/>
      <c r="GDN127" s="149"/>
      <c r="GDO127" s="149"/>
      <c r="GDP127" s="149"/>
      <c r="GDQ127" s="149"/>
      <c r="GDR127" s="149"/>
      <c r="GDS127" s="149"/>
      <c r="GDT127" s="149"/>
      <c r="GDU127" s="149"/>
      <c r="GDV127" s="149"/>
      <c r="GDW127" s="149"/>
      <c r="GDX127" s="149"/>
      <c r="GDY127" s="149"/>
      <c r="GDZ127" s="149"/>
      <c r="GEA127" s="149"/>
      <c r="GEB127" s="149"/>
      <c r="GEC127" s="149"/>
      <c r="GED127" s="149"/>
      <c r="GEE127" s="149"/>
      <c r="GEF127" s="149"/>
      <c r="GEG127" s="149"/>
      <c r="GEH127" s="149"/>
      <c r="GEI127" s="149"/>
      <c r="GEJ127" s="149"/>
      <c r="GEK127" s="149"/>
      <c r="GEL127" s="149"/>
      <c r="GEM127" s="149"/>
      <c r="GEN127" s="149"/>
      <c r="GEO127" s="149"/>
      <c r="GEP127" s="149"/>
      <c r="GEQ127" s="149"/>
      <c r="GER127" s="149"/>
      <c r="GES127" s="149"/>
      <c r="GET127" s="149"/>
      <c r="GEU127" s="149"/>
      <c r="GEV127" s="149"/>
      <c r="GEW127" s="149"/>
      <c r="GEX127" s="149"/>
      <c r="GEY127" s="149"/>
      <c r="GEZ127" s="149"/>
      <c r="GFA127" s="149"/>
      <c r="GFB127" s="149"/>
      <c r="GFC127" s="149"/>
      <c r="GFD127" s="149"/>
      <c r="GFE127" s="149"/>
      <c r="GFF127" s="149"/>
      <c r="GFG127" s="149"/>
      <c r="GFH127" s="149"/>
      <c r="GFI127" s="149"/>
      <c r="GFJ127" s="149"/>
      <c r="GFK127" s="149"/>
      <c r="GFL127" s="149"/>
      <c r="GFM127" s="149"/>
      <c r="GFN127" s="149"/>
      <c r="GFO127" s="149"/>
      <c r="GFP127" s="149"/>
      <c r="GFQ127" s="149"/>
      <c r="GFR127" s="149"/>
      <c r="GFS127" s="149"/>
      <c r="GFT127" s="149"/>
      <c r="GFU127" s="149"/>
      <c r="GFV127" s="149"/>
      <c r="GFW127" s="149"/>
      <c r="GFX127" s="149"/>
      <c r="GFY127" s="149"/>
      <c r="GFZ127" s="149"/>
      <c r="GGA127" s="149"/>
      <c r="GGB127" s="149"/>
      <c r="GGC127" s="149"/>
      <c r="GGD127" s="149"/>
      <c r="GGE127" s="149"/>
      <c r="GGF127" s="149"/>
      <c r="GGG127" s="149"/>
      <c r="GGH127" s="149"/>
      <c r="GGI127" s="149"/>
      <c r="GGJ127" s="149"/>
      <c r="GGK127" s="149"/>
      <c r="GGL127" s="149"/>
      <c r="GGM127" s="149"/>
      <c r="GGN127" s="149"/>
      <c r="GGO127" s="149"/>
      <c r="GGP127" s="149"/>
      <c r="GGQ127" s="149"/>
      <c r="GGR127" s="149"/>
      <c r="GGS127" s="149"/>
      <c r="GGT127" s="149"/>
      <c r="GGU127" s="149"/>
      <c r="GGV127" s="149"/>
      <c r="GGW127" s="149"/>
      <c r="GGX127" s="149"/>
      <c r="GGY127" s="149"/>
      <c r="GGZ127" s="149"/>
      <c r="GHA127" s="149"/>
      <c r="GHB127" s="149"/>
      <c r="GHC127" s="149"/>
      <c r="GHD127" s="149"/>
      <c r="GHE127" s="149"/>
      <c r="GHF127" s="149"/>
      <c r="GHG127" s="149"/>
      <c r="GHH127" s="149"/>
      <c r="GHI127" s="149"/>
      <c r="GHJ127" s="149"/>
      <c r="GHK127" s="149"/>
      <c r="GHL127" s="149"/>
      <c r="GHM127" s="149"/>
      <c r="GHN127" s="149"/>
      <c r="GHO127" s="149"/>
      <c r="GHP127" s="149"/>
      <c r="GHQ127" s="149"/>
      <c r="GHR127" s="149"/>
      <c r="GHS127" s="149"/>
      <c r="GHT127" s="149"/>
      <c r="GHU127" s="149"/>
      <c r="GHV127" s="149"/>
      <c r="GHW127" s="149"/>
      <c r="GHX127" s="149"/>
      <c r="GHY127" s="149"/>
      <c r="GHZ127" s="149"/>
      <c r="GIA127" s="149"/>
      <c r="GIB127" s="149"/>
      <c r="GIC127" s="149"/>
      <c r="GID127" s="149"/>
      <c r="GIE127" s="149"/>
      <c r="GIF127" s="149"/>
      <c r="GIG127" s="149"/>
      <c r="GIH127" s="149"/>
      <c r="GII127" s="149"/>
      <c r="GIJ127" s="149"/>
      <c r="GIK127" s="149"/>
      <c r="GIL127" s="149"/>
      <c r="GIM127" s="149"/>
      <c r="GIN127" s="149"/>
      <c r="GIO127" s="149"/>
      <c r="GIP127" s="149"/>
      <c r="GIQ127" s="149"/>
      <c r="GIR127" s="149"/>
      <c r="GIS127" s="149"/>
      <c r="GIT127" s="149"/>
      <c r="GIU127" s="149"/>
      <c r="GIV127" s="149"/>
      <c r="GIW127" s="149"/>
      <c r="GIX127" s="149"/>
      <c r="GIY127" s="149"/>
      <c r="GIZ127" s="149"/>
      <c r="GJA127" s="149"/>
      <c r="GJB127" s="149"/>
      <c r="GJC127" s="149"/>
      <c r="GJD127" s="149"/>
      <c r="GJE127" s="149"/>
      <c r="GJF127" s="149"/>
      <c r="GJG127" s="149"/>
      <c r="GJH127" s="149"/>
      <c r="GJI127" s="149"/>
      <c r="GJJ127" s="149"/>
      <c r="GJK127" s="149"/>
      <c r="GJL127" s="149"/>
      <c r="GJM127" s="149"/>
      <c r="GJN127" s="149"/>
      <c r="GJO127" s="149"/>
      <c r="GJP127" s="149"/>
      <c r="GJQ127" s="149"/>
      <c r="GJR127" s="149"/>
      <c r="GJS127" s="149"/>
      <c r="GJT127" s="149"/>
      <c r="GJU127" s="149"/>
      <c r="GJV127" s="149"/>
      <c r="GJW127" s="149"/>
      <c r="GJX127" s="149"/>
      <c r="GJY127" s="149"/>
      <c r="GJZ127" s="149"/>
      <c r="GKA127" s="149"/>
      <c r="GKB127" s="149"/>
      <c r="GKC127" s="149"/>
      <c r="GKD127" s="149"/>
      <c r="GKE127" s="149"/>
      <c r="GKF127" s="149"/>
      <c r="GKG127" s="149"/>
      <c r="GKH127" s="149"/>
      <c r="GKI127" s="149"/>
      <c r="GKJ127" s="149"/>
      <c r="GKK127" s="149"/>
      <c r="GKL127" s="149"/>
      <c r="GKM127" s="149"/>
      <c r="GKN127" s="149"/>
      <c r="GKO127" s="149"/>
      <c r="GKP127" s="149"/>
      <c r="GKQ127" s="149"/>
      <c r="GKR127" s="149"/>
      <c r="GKS127" s="149"/>
      <c r="GKT127" s="149"/>
      <c r="GKU127" s="149"/>
      <c r="GKV127" s="149"/>
      <c r="GKW127" s="149"/>
      <c r="GKX127" s="149"/>
      <c r="GKY127" s="149"/>
      <c r="GKZ127" s="149"/>
      <c r="GLA127" s="149"/>
      <c r="GLB127" s="149"/>
      <c r="GLC127" s="149"/>
      <c r="GLD127" s="149"/>
      <c r="GLE127" s="149"/>
      <c r="GLF127" s="149"/>
      <c r="GLG127" s="149"/>
      <c r="GLH127" s="149"/>
      <c r="GLI127" s="149"/>
      <c r="GLJ127" s="149"/>
      <c r="GLK127" s="149"/>
      <c r="GLL127" s="149"/>
      <c r="GLM127" s="149"/>
      <c r="GLN127" s="149"/>
      <c r="GLO127" s="149"/>
      <c r="GLP127" s="149"/>
      <c r="GLQ127" s="149"/>
      <c r="GLR127" s="149"/>
      <c r="GLS127" s="149"/>
      <c r="GLT127" s="149"/>
      <c r="GLU127" s="149"/>
      <c r="GLV127" s="149"/>
      <c r="GLW127" s="149"/>
      <c r="GLX127" s="149"/>
      <c r="GLY127" s="149"/>
      <c r="GLZ127" s="149"/>
      <c r="GMA127" s="149"/>
      <c r="GMB127" s="149"/>
      <c r="GMC127" s="149"/>
      <c r="GMD127" s="149"/>
      <c r="GME127" s="149"/>
      <c r="GMF127" s="149"/>
      <c r="GMG127" s="149"/>
      <c r="GMH127" s="149"/>
      <c r="GMI127" s="149"/>
      <c r="GMJ127" s="149"/>
      <c r="GMK127" s="149"/>
      <c r="GML127" s="149"/>
      <c r="GMM127" s="149"/>
      <c r="GMN127" s="149"/>
      <c r="GMO127" s="149"/>
      <c r="GMP127" s="149"/>
      <c r="GMQ127" s="149"/>
      <c r="GMR127" s="149"/>
      <c r="GMS127" s="149"/>
      <c r="GMT127" s="149"/>
      <c r="GMU127" s="149"/>
      <c r="GMV127" s="149"/>
      <c r="GMW127" s="149"/>
      <c r="GMX127" s="149"/>
      <c r="GMY127" s="149"/>
      <c r="GMZ127" s="149"/>
      <c r="GNA127" s="149"/>
      <c r="GNB127" s="149"/>
      <c r="GNC127" s="149"/>
      <c r="GND127" s="149"/>
      <c r="GNE127" s="149"/>
      <c r="GNF127" s="149"/>
      <c r="GNG127" s="149"/>
      <c r="GNH127" s="149"/>
      <c r="GNI127" s="149"/>
      <c r="GNJ127" s="149"/>
      <c r="GNK127" s="149"/>
      <c r="GNL127" s="149"/>
      <c r="GNM127" s="149"/>
      <c r="GNN127" s="149"/>
      <c r="GNO127" s="149"/>
      <c r="GNP127" s="149"/>
      <c r="GNQ127" s="149"/>
      <c r="GNR127" s="149"/>
      <c r="GNS127" s="149"/>
      <c r="GNT127" s="149"/>
      <c r="GNU127" s="149"/>
      <c r="GNV127" s="149"/>
      <c r="GNW127" s="149"/>
      <c r="GNX127" s="149"/>
      <c r="GNY127" s="149"/>
      <c r="GNZ127" s="149"/>
      <c r="GOA127" s="149"/>
      <c r="GOB127" s="149"/>
      <c r="GOC127" s="149"/>
      <c r="GOD127" s="149"/>
      <c r="GOE127" s="149"/>
      <c r="GOF127" s="149"/>
      <c r="GOG127" s="149"/>
      <c r="GOH127" s="149"/>
      <c r="GOI127" s="149"/>
      <c r="GOJ127" s="149"/>
      <c r="GOK127" s="149"/>
      <c r="GOL127" s="149"/>
      <c r="GOM127" s="149"/>
      <c r="GON127" s="149"/>
      <c r="GOO127" s="149"/>
      <c r="GOP127" s="149"/>
      <c r="GOQ127" s="149"/>
      <c r="GOR127" s="149"/>
      <c r="GOS127" s="149"/>
      <c r="GOT127" s="149"/>
      <c r="GOU127" s="149"/>
      <c r="GOV127" s="149"/>
      <c r="GOW127" s="149"/>
      <c r="GOX127" s="149"/>
      <c r="GOY127" s="149"/>
      <c r="GOZ127" s="149"/>
      <c r="GPA127" s="149"/>
      <c r="GPB127" s="149"/>
      <c r="GPC127" s="149"/>
      <c r="GPD127" s="149"/>
      <c r="GPE127" s="149"/>
      <c r="GPF127" s="149"/>
      <c r="GPG127" s="149"/>
      <c r="GPH127" s="149"/>
      <c r="GPI127" s="149"/>
      <c r="GPJ127" s="149"/>
      <c r="GPK127" s="149"/>
      <c r="GPL127" s="149"/>
      <c r="GPM127" s="149"/>
      <c r="GPN127" s="149"/>
      <c r="GPO127" s="149"/>
      <c r="GPP127" s="149"/>
      <c r="GPQ127" s="149"/>
      <c r="GPR127" s="149"/>
      <c r="GPS127" s="149"/>
      <c r="GPT127" s="149"/>
      <c r="GPU127" s="149"/>
      <c r="GPV127" s="149"/>
      <c r="GPW127" s="149"/>
      <c r="GPX127" s="149"/>
      <c r="GPY127" s="149"/>
      <c r="GPZ127" s="149"/>
      <c r="GQA127" s="149"/>
      <c r="GQB127" s="149"/>
      <c r="GQC127" s="149"/>
      <c r="GQD127" s="149"/>
      <c r="GQE127" s="149"/>
      <c r="GQF127" s="149"/>
      <c r="GQG127" s="149"/>
      <c r="GQH127" s="149"/>
      <c r="GQI127" s="149"/>
      <c r="GQJ127" s="149"/>
      <c r="GQK127" s="149"/>
      <c r="GQL127" s="149"/>
      <c r="GQM127" s="149"/>
      <c r="GQN127" s="149"/>
      <c r="GQO127" s="149"/>
      <c r="GQP127" s="149"/>
      <c r="GQQ127" s="149"/>
      <c r="GQR127" s="149"/>
      <c r="GQS127" s="149"/>
      <c r="GQT127" s="149"/>
      <c r="GQU127" s="149"/>
      <c r="GQV127" s="149"/>
      <c r="GQW127" s="149"/>
      <c r="GQX127" s="149"/>
      <c r="GQY127" s="149"/>
      <c r="GQZ127" s="149"/>
      <c r="GRA127" s="149"/>
      <c r="GRB127" s="149"/>
      <c r="GRC127" s="149"/>
      <c r="GRD127" s="149"/>
      <c r="GRE127" s="149"/>
      <c r="GRF127" s="149"/>
      <c r="GRG127" s="149"/>
      <c r="GRH127" s="149"/>
      <c r="GRI127" s="149"/>
      <c r="GRJ127" s="149"/>
      <c r="GRK127" s="149"/>
      <c r="GRL127" s="149"/>
      <c r="GRM127" s="149"/>
      <c r="GRN127" s="149"/>
      <c r="GRO127" s="149"/>
      <c r="GRP127" s="149"/>
      <c r="GRQ127" s="149"/>
      <c r="GRR127" s="149"/>
      <c r="GRS127" s="149"/>
      <c r="GRT127" s="149"/>
      <c r="GRU127" s="149"/>
      <c r="GRV127" s="149"/>
      <c r="GRW127" s="149"/>
      <c r="GRX127" s="149"/>
      <c r="GRY127" s="149"/>
      <c r="GRZ127" s="149"/>
      <c r="GSA127" s="149"/>
      <c r="GSB127" s="149"/>
      <c r="GSC127" s="149"/>
      <c r="GSD127" s="149"/>
      <c r="GSE127" s="149"/>
      <c r="GSF127" s="149"/>
      <c r="GSG127" s="149"/>
      <c r="GSH127" s="149"/>
      <c r="GSI127" s="149"/>
      <c r="GSJ127" s="149"/>
      <c r="GSK127" s="149"/>
      <c r="GSL127" s="149"/>
      <c r="GSM127" s="149"/>
      <c r="GSN127" s="149"/>
      <c r="GSO127" s="149"/>
      <c r="GSP127" s="149"/>
      <c r="GSQ127" s="149"/>
      <c r="GSR127" s="149"/>
      <c r="GSS127" s="149"/>
      <c r="GST127" s="149"/>
      <c r="GSU127" s="149"/>
      <c r="GSV127" s="149"/>
      <c r="GSW127" s="149"/>
      <c r="GSX127" s="149"/>
      <c r="GSY127" s="149"/>
      <c r="GSZ127" s="149"/>
      <c r="GTA127" s="149"/>
      <c r="GTB127" s="149"/>
      <c r="GTC127" s="149"/>
      <c r="GTD127" s="149"/>
      <c r="GTE127" s="149"/>
      <c r="GTF127" s="149"/>
      <c r="GTG127" s="149"/>
      <c r="GTH127" s="149"/>
      <c r="GTI127" s="149"/>
      <c r="GTJ127" s="149"/>
      <c r="GTK127" s="149"/>
      <c r="GTL127" s="149"/>
      <c r="GTM127" s="149"/>
      <c r="GTN127" s="149"/>
      <c r="GTO127" s="149"/>
      <c r="GTP127" s="149"/>
      <c r="GTQ127" s="149"/>
      <c r="GTR127" s="149"/>
      <c r="GTS127" s="149"/>
      <c r="GTT127" s="149"/>
      <c r="GTU127" s="149"/>
      <c r="GTV127" s="149"/>
      <c r="GTW127" s="149"/>
      <c r="GTX127" s="149"/>
      <c r="GTY127" s="149"/>
      <c r="GTZ127" s="149"/>
      <c r="GUA127" s="149"/>
      <c r="GUB127" s="149"/>
      <c r="GUC127" s="149"/>
      <c r="GUD127" s="149"/>
      <c r="GUE127" s="149"/>
      <c r="GUF127" s="149"/>
      <c r="GUG127" s="149"/>
      <c r="GUH127" s="149"/>
      <c r="GUI127" s="149"/>
      <c r="GUJ127" s="149"/>
      <c r="GUK127" s="149"/>
      <c r="GUL127" s="149"/>
      <c r="GUM127" s="149"/>
      <c r="GUN127" s="149"/>
      <c r="GUO127" s="149"/>
      <c r="GUP127" s="149"/>
      <c r="GUQ127" s="149"/>
      <c r="GUR127" s="149"/>
      <c r="GUS127" s="149"/>
      <c r="GUT127" s="149"/>
      <c r="GUU127" s="149"/>
      <c r="GUV127" s="149"/>
      <c r="GUW127" s="149"/>
      <c r="GUX127" s="149"/>
      <c r="GUY127" s="149"/>
      <c r="GUZ127" s="149"/>
      <c r="GVA127" s="149"/>
      <c r="GVB127" s="149"/>
      <c r="GVC127" s="149"/>
      <c r="GVD127" s="149"/>
      <c r="GVE127" s="149"/>
      <c r="GVF127" s="149"/>
      <c r="GVG127" s="149"/>
      <c r="GVH127" s="149"/>
      <c r="GVI127" s="149"/>
      <c r="GVJ127" s="149"/>
      <c r="GVK127" s="149"/>
      <c r="GVL127" s="149"/>
      <c r="GVM127" s="149"/>
      <c r="GVN127" s="149"/>
      <c r="GVO127" s="149"/>
      <c r="GVP127" s="149"/>
      <c r="GVQ127" s="149"/>
      <c r="GVR127" s="149"/>
      <c r="GVS127" s="149"/>
      <c r="GVT127" s="149"/>
      <c r="GVU127" s="149"/>
      <c r="GVV127" s="149"/>
      <c r="GVW127" s="149"/>
      <c r="GVX127" s="149"/>
      <c r="GVY127" s="149"/>
      <c r="GVZ127" s="149"/>
      <c r="GWA127" s="149"/>
      <c r="GWB127" s="149"/>
      <c r="GWC127" s="149"/>
      <c r="GWD127" s="149"/>
      <c r="GWE127" s="149"/>
      <c r="GWF127" s="149"/>
      <c r="GWG127" s="149"/>
      <c r="GWH127" s="149"/>
      <c r="GWI127" s="149"/>
      <c r="GWJ127" s="149"/>
      <c r="GWK127" s="149"/>
      <c r="GWL127" s="149"/>
      <c r="GWM127" s="149"/>
      <c r="GWN127" s="149"/>
      <c r="GWO127" s="149"/>
      <c r="GWP127" s="149"/>
      <c r="GWQ127" s="149"/>
      <c r="GWR127" s="149"/>
      <c r="GWS127" s="149"/>
      <c r="GWT127" s="149"/>
      <c r="GWU127" s="149"/>
      <c r="GWV127" s="149"/>
      <c r="GWW127" s="149"/>
      <c r="GWX127" s="149"/>
      <c r="GWY127" s="149"/>
      <c r="GWZ127" s="149"/>
      <c r="GXA127" s="149"/>
      <c r="GXB127" s="149"/>
      <c r="GXC127" s="149"/>
      <c r="GXD127" s="149"/>
      <c r="GXE127" s="149"/>
      <c r="GXF127" s="149"/>
      <c r="GXG127" s="149"/>
      <c r="GXH127" s="149"/>
      <c r="GXI127" s="149"/>
      <c r="GXJ127" s="149"/>
      <c r="GXK127" s="149"/>
      <c r="GXL127" s="149"/>
      <c r="GXM127" s="149"/>
      <c r="GXN127" s="149"/>
      <c r="GXO127" s="149"/>
      <c r="GXP127" s="149"/>
      <c r="GXQ127" s="149"/>
      <c r="GXR127" s="149"/>
      <c r="GXS127" s="149"/>
      <c r="GXT127" s="149"/>
      <c r="GXU127" s="149"/>
      <c r="GXV127" s="149"/>
      <c r="GXW127" s="149"/>
      <c r="GXX127" s="149"/>
      <c r="GXY127" s="149"/>
      <c r="GXZ127" s="149"/>
      <c r="GYA127" s="149"/>
      <c r="GYB127" s="149"/>
      <c r="GYC127" s="149"/>
      <c r="GYD127" s="149"/>
      <c r="GYE127" s="149"/>
      <c r="GYF127" s="149"/>
      <c r="GYG127" s="149"/>
      <c r="GYH127" s="149"/>
      <c r="GYI127" s="149"/>
      <c r="GYJ127" s="149"/>
      <c r="GYK127" s="149"/>
      <c r="GYL127" s="149"/>
      <c r="GYM127" s="149"/>
      <c r="GYN127" s="149"/>
      <c r="GYO127" s="149"/>
      <c r="GYP127" s="149"/>
      <c r="GYQ127" s="149"/>
      <c r="GYR127" s="149"/>
      <c r="GYS127" s="149"/>
      <c r="GYT127" s="149"/>
      <c r="GYU127" s="149"/>
      <c r="GYV127" s="149"/>
      <c r="GYW127" s="149"/>
      <c r="GYX127" s="149"/>
      <c r="GYY127" s="149"/>
      <c r="GYZ127" s="149"/>
      <c r="GZA127" s="149"/>
      <c r="GZB127" s="149"/>
      <c r="GZC127" s="149"/>
      <c r="GZD127" s="149"/>
      <c r="GZE127" s="149"/>
      <c r="GZF127" s="149"/>
      <c r="GZG127" s="149"/>
      <c r="GZH127" s="149"/>
      <c r="GZI127" s="149"/>
      <c r="GZJ127" s="149"/>
      <c r="GZK127" s="149"/>
      <c r="GZL127" s="149"/>
      <c r="GZM127" s="149"/>
      <c r="GZN127" s="149"/>
      <c r="GZO127" s="149"/>
      <c r="GZP127" s="149"/>
      <c r="GZQ127" s="149"/>
      <c r="GZR127" s="149"/>
      <c r="GZS127" s="149"/>
      <c r="GZT127" s="149"/>
      <c r="GZU127" s="149"/>
      <c r="GZV127" s="149"/>
      <c r="GZW127" s="149"/>
      <c r="GZX127" s="149"/>
      <c r="GZY127" s="149"/>
      <c r="GZZ127" s="149"/>
      <c r="HAA127" s="149"/>
      <c r="HAB127" s="149"/>
      <c r="HAC127" s="149"/>
      <c r="HAD127" s="149"/>
      <c r="HAE127" s="149"/>
      <c r="HAF127" s="149"/>
      <c r="HAG127" s="149"/>
      <c r="HAH127" s="149"/>
      <c r="HAI127" s="149"/>
      <c r="HAJ127" s="149"/>
      <c r="HAK127" s="149"/>
      <c r="HAL127" s="149"/>
      <c r="HAM127" s="149"/>
      <c r="HAN127" s="149"/>
      <c r="HAO127" s="149"/>
      <c r="HAP127" s="149"/>
      <c r="HAQ127" s="149"/>
      <c r="HAR127" s="149"/>
      <c r="HAS127" s="149"/>
      <c r="HAT127" s="149"/>
      <c r="HAU127" s="149"/>
      <c r="HAV127" s="149"/>
      <c r="HAW127" s="149"/>
      <c r="HAX127" s="149"/>
      <c r="HAY127" s="149"/>
      <c r="HAZ127" s="149"/>
      <c r="HBA127" s="149"/>
      <c r="HBB127" s="149"/>
      <c r="HBC127" s="149"/>
      <c r="HBD127" s="149"/>
      <c r="HBE127" s="149"/>
      <c r="HBF127" s="149"/>
      <c r="HBG127" s="149"/>
      <c r="HBH127" s="149"/>
      <c r="HBI127" s="149"/>
      <c r="HBJ127" s="149"/>
      <c r="HBK127" s="149"/>
      <c r="HBL127" s="149"/>
      <c r="HBM127" s="149"/>
      <c r="HBN127" s="149"/>
      <c r="HBO127" s="149"/>
      <c r="HBP127" s="149"/>
      <c r="HBQ127" s="149"/>
      <c r="HBR127" s="149"/>
      <c r="HBS127" s="149"/>
      <c r="HBT127" s="149"/>
      <c r="HBU127" s="149"/>
      <c r="HBV127" s="149"/>
      <c r="HBW127" s="149"/>
      <c r="HBX127" s="149"/>
      <c r="HBY127" s="149"/>
      <c r="HBZ127" s="149"/>
      <c r="HCA127" s="149"/>
      <c r="HCB127" s="149"/>
      <c r="HCC127" s="149"/>
      <c r="HCD127" s="149"/>
      <c r="HCE127" s="149"/>
      <c r="HCF127" s="149"/>
      <c r="HCG127" s="149"/>
      <c r="HCH127" s="149"/>
      <c r="HCI127" s="149"/>
      <c r="HCJ127" s="149"/>
      <c r="HCK127" s="149"/>
      <c r="HCL127" s="149"/>
      <c r="HCM127" s="149"/>
      <c r="HCN127" s="149"/>
      <c r="HCO127" s="149"/>
      <c r="HCP127" s="149"/>
      <c r="HCQ127" s="149"/>
      <c r="HCR127" s="149"/>
      <c r="HCS127" s="149"/>
      <c r="HCT127" s="149"/>
      <c r="HCU127" s="149"/>
      <c r="HCV127" s="149"/>
      <c r="HCW127" s="149"/>
      <c r="HCX127" s="149"/>
      <c r="HCY127" s="149"/>
      <c r="HCZ127" s="149"/>
      <c r="HDA127" s="149"/>
      <c r="HDB127" s="149"/>
      <c r="HDC127" s="149"/>
      <c r="HDD127" s="149"/>
      <c r="HDE127" s="149"/>
      <c r="HDF127" s="149"/>
      <c r="HDG127" s="149"/>
      <c r="HDH127" s="149"/>
      <c r="HDI127" s="149"/>
      <c r="HDJ127" s="149"/>
      <c r="HDK127" s="149"/>
      <c r="HDL127" s="149"/>
      <c r="HDM127" s="149"/>
      <c r="HDN127" s="149"/>
      <c r="HDO127" s="149"/>
      <c r="HDP127" s="149"/>
      <c r="HDQ127" s="149"/>
      <c r="HDR127" s="149"/>
      <c r="HDS127" s="149"/>
      <c r="HDT127" s="149"/>
      <c r="HDU127" s="149"/>
      <c r="HDV127" s="149"/>
      <c r="HDW127" s="149"/>
      <c r="HDX127" s="149"/>
      <c r="HDY127" s="149"/>
      <c r="HDZ127" s="149"/>
      <c r="HEA127" s="149"/>
      <c r="HEB127" s="149"/>
      <c r="HEC127" s="149"/>
      <c r="HED127" s="149"/>
      <c r="HEE127" s="149"/>
      <c r="HEF127" s="149"/>
      <c r="HEG127" s="149"/>
      <c r="HEH127" s="149"/>
      <c r="HEI127" s="149"/>
      <c r="HEJ127" s="149"/>
      <c r="HEK127" s="149"/>
      <c r="HEL127" s="149"/>
      <c r="HEM127" s="149"/>
      <c r="HEN127" s="149"/>
      <c r="HEO127" s="149"/>
      <c r="HEP127" s="149"/>
      <c r="HEQ127" s="149"/>
      <c r="HER127" s="149"/>
      <c r="HES127" s="149"/>
      <c r="HET127" s="149"/>
      <c r="HEU127" s="149"/>
      <c r="HEV127" s="149"/>
      <c r="HEW127" s="149"/>
      <c r="HEX127" s="149"/>
      <c r="HEY127" s="149"/>
      <c r="HEZ127" s="149"/>
      <c r="HFA127" s="149"/>
      <c r="HFB127" s="149"/>
      <c r="HFC127" s="149"/>
      <c r="HFD127" s="149"/>
      <c r="HFE127" s="149"/>
      <c r="HFF127" s="149"/>
      <c r="HFG127" s="149"/>
      <c r="HFH127" s="149"/>
      <c r="HFI127" s="149"/>
      <c r="HFJ127" s="149"/>
      <c r="HFK127" s="149"/>
      <c r="HFL127" s="149"/>
      <c r="HFM127" s="149"/>
      <c r="HFN127" s="149"/>
      <c r="HFO127" s="149"/>
      <c r="HFP127" s="149"/>
      <c r="HFQ127" s="149"/>
      <c r="HFR127" s="149"/>
      <c r="HFS127" s="149"/>
      <c r="HFT127" s="149"/>
      <c r="HFU127" s="149"/>
      <c r="HFV127" s="149"/>
      <c r="HFW127" s="149"/>
      <c r="HFX127" s="149"/>
      <c r="HFY127" s="149"/>
      <c r="HFZ127" s="149"/>
      <c r="HGA127" s="149"/>
      <c r="HGB127" s="149"/>
      <c r="HGC127" s="149"/>
      <c r="HGD127" s="149"/>
      <c r="HGE127" s="149"/>
      <c r="HGF127" s="149"/>
      <c r="HGG127" s="149"/>
      <c r="HGH127" s="149"/>
      <c r="HGI127" s="149"/>
      <c r="HGJ127" s="149"/>
      <c r="HGK127" s="149"/>
      <c r="HGL127" s="149"/>
      <c r="HGM127" s="149"/>
      <c r="HGN127" s="149"/>
      <c r="HGO127" s="149"/>
      <c r="HGP127" s="149"/>
      <c r="HGQ127" s="149"/>
      <c r="HGR127" s="149"/>
      <c r="HGS127" s="149"/>
      <c r="HGT127" s="149"/>
      <c r="HGU127" s="149"/>
      <c r="HGV127" s="149"/>
      <c r="HGW127" s="149"/>
      <c r="HGX127" s="149"/>
      <c r="HGY127" s="149"/>
      <c r="HGZ127" s="149"/>
      <c r="HHA127" s="149"/>
      <c r="HHB127" s="149"/>
      <c r="HHC127" s="149"/>
      <c r="HHD127" s="149"/>
      <c r="HHE127" s="149"/>
      <c r="HHF127" s="149"/>
      <c r="HHG127" s="149"/>
      <c r="HHH127" s="149"/>
      <c r="HHI127" s="149"/>
      <c r="HHJ127" s="149"/>
      <c r="HHK127" s="149"/>
      <c r="HHL127" s="149"/>
      <c r="HHM127" s="149"/>
      <c r="HHN127" s="149"/>
      <c r="HHO127" s="149"/>
      <c r="HHP127" s="149"/>
      <c r="HHQ127" s="149"/>
      <c r="HHR127" s="149"/>
      <c r="HHS127" s="149"/>
      <c r="HHT127" s="149"/>
      <c r="HHU127" s="149"/>
      <c r="HHV127" s="149"/>
      <c r="HHW127" s="149"/>
      <c r="HHX127" s="149"/>
      <c r="HHY127" s="149"/>
      <c r="HHZ127" s="149"/>
      <c r="HIA127" s="149"/>
      <c r="HIB127" s="149"/>
      <c r="HIC127" s="149"/>
      <c r="HID127" s="149"/>
      <c r="HIE127" s="149"/>
      <c r="HIF127" s="149"/>
      <c r="HIG127" s="149"/>
      <c r="HIH127" s="149"/>
      <c r="HII127" s="149"/>
      <c r="HIJ127" s="149"/>
      <c r="HIK127" s="149"/>
      <c r="HIL127" s="149"/>
      <c r="HIM127" s="149"/>
      <c r="HIN127" s="149"/>
      <c r="HIO127" s="149"/>
      <c r="HIP127" s="149"/>
      <c r="HIQ127" s="149"/>
      <c r="HIR127" s="149"/>
      <c r="HIS127" s="149"/>
      <c r="HIT127" s="149"/>
      <c r="HIU127" s="149"/>
      <c r="HIV127" s="149"/>
      <c r="HIW127" s="149"/>
      <c r="HIX127" s="149"/>
      <c r="HIY127" s="149"/>
      <c r="HIZ127" s="149"/>
      <c r="HJA127" s="149"/>
      <c r="HJB127" s="149"/>
      <c r="HJC127" s="149"/>
      <c r="HJD127" s="149"/>
      <c r="HJE127" s="149"/>
      <c r="HJF127" s="149"/>
      <c r="HJG127" s="149"/>
      <c r="HJH127" s="149"/>
      <c r="HJI127" s="149"/>
      <c r="HJJ127" s="149"/>
      <c r="HJK127" s="149"/>
      <c r="HJL127" s="149"/>
      <c r="HJM127" s="149"/>
      <c r="HJN127" s="149"/>
      <c r="HJO127" s="149"/>
      <c r="HJP127" s="149"/>
      <c r="HJQ127" s="149"/>
      <c r="HJR127" s="149"/>
      <c r="HJS127" s="149"/>
      <c r="HJT127" s="149"/>
      <c r="HJU127" s="149"/>
      <c r="HJV127" s="149"/>
      <c r="HJW127" s="149"/>
      <c r="HJX127" s="149"/>
      <c r="HJY127" s="149"/>
      <c r="HJZ127" s="149"/>
      <c r="HKA127" s="149"/>
      <c r="HKB127" s="149"/>
      <c r="HKC127" s="149"/>
      <c r="HKD127" s="149"/>
      <c r="HKE127" s="149"/>
      <c r="HKF127" s="149"/>
      <c r="HKG127" s="149"/>
      <c r="HKH127" s="149"/>
      <c r="HKI127" s="149"/>
      <c r="HKJ127" s="149"/>
      <c r="HKK127" s="149"/>
      <c r="HKL127" s="149"/>
      <c r="HKM127" s="149"/>
      <c r="HKN127" s="149"/>
      <c r="HKO127" s="149"/>
      <c r="HKP127" s="149"/>
      <c r="HKQ127" s="149"/>
      <c r="HKR127" s="149"/>
      <c r="HKS127" s="149"/>
      <c r="HKT127" s="149"/>
      <c r="HKU127" s="149"/>
      <c r="HKV127" s="149"/>
      <c r="HKW127" s="149"/>
      <c r="HKX127" s="149"/>
      <c r="HKY127" s="149"/>
      <c r="HKZ127" s="149"/>
      <c r="HLA127" s="149"/>
      <c r="HLB127" s="149"/>
      <c r="HLC127" s="149"/>
      <c r="HLD127" s="149"/>
      <c r="HLE127" s="149"/>
      <c r="HLF127" s="149"/>
      <c r="HLG127" s="149"/>
      <c r="HLH127" s="149"/>
      <c r="HLI127" s="149"/>
      <c r="HLJ127" s="149"/>
      <c r="HLK127" s="149"/>
      <c r="HLL127" s="149"/>
      <c r="HLM127" s="149"/>
      <c r="HLN127" s="149"/>
      <c r="HLO127" s="149"/>
      <c r="HLP127" s="149"/>
      <c r="HLQ127" s="149"/>
      <c r="HLR127" s="149"/>
      <c r="HLS127" s="149"/>
      <c r="HLT127" s="149"/>
      <c r="HLU127" s="149"/>
      <c r="HLV127" s="149"/>
      <c r="HLW127" s="149"/>
      <c r="HLX127" s="149"/>
      <c r="HLY127" s="149"/>
      <c r="HLZ127" s="149"/>
      <c r="HMA127" s="149"/>
      <c r="HMB127" s="149"/>
      <c r="HMC127" s="149"/>
      <c r="HMD127" s="149"/>
      <c r="HME127" s="149"/>
      <c r="HMF127" s="149"/>
      <c r="HMG127" s="149"/>
      <c r="HMH127" s="149"/>
      <c r="HMI127" s="149"/>
      <c r="HMJ127" s="149"/>
      <c r="HMK127" s="149"/>
      <c r="HML127" s="149"/>
      <c r="HMM127" s="149"/>
      <c r="HMN127" s="149"/>
      <c r="HMO127" s="149"/>
      <c r="HMP127" s="149"/>
      <c r="HMQ127" s="149"/>
      <c r="HMR127" s="149"/>
      <c r="HMS127" s="149"/>
      <c r="HMT127" s="149"/>
      <c r="HMU127" s="149"/>
      <c r="HMV127" s="149"/>
      <c r="HMW127" s="149"/>
      <c r="HMX127" s="149"/>
      <c r="HMY127" s="149"/>
      <c r="HMZ127" s="149"/>
      <c r="HNA127" s="149"/>
      <c r="HNB127" s="149"/>
      <c r="HNC127" s="149"/>
      <c r="HND127" s="149"/>
      <c r="HNE127" s="149"/>
      <c r="HNF127" s="149"/>
      <c r="HNG127" s="149"/>
      <c r="HNH127" s="149"/>
      <c r="HNI127" s="149"/>
      <c r="HNJ127" s="149"/>
      <c r="HNK127" s="149"/>
      <c r="HNL127" s="149"/>
      <c r="HNM127" s="149"/>
      <c r="HNN127" s="149"/>
      <c r="HNO127" s="149"/>
      <c r="HNP127" s="149"/>
      <c r="HNQ127" s="149"/>
      <c r="HNR127" s="149"/>
      <c r="HNS127" s="149"/>
      <c r="HNT127" s="149"/>
      <c r="HNU127" s="149"/>
      <c r="HNV127" s="149"/>
      <c r="HNW127" s="149"/>
      <c r="HNX127" s="149"/>
      <c r="HNY127" s="149"/>
      <c r="HNZ127" s="149"/>
      <c r="HOA127" s="149"/>
      <c r="HOB127" s="149"/>
      <c r="HOC127" s="149"/>
      <c r="HOD127" s="149"/>
      <c r="HOE127" s="149"/>
      <c r="HOF127" s="149"/>
      <c r="HOG127" s="149"/>
      <c r="HOH127" s="149"/>
      <c r="HOI127" s="149"/>
      <c r="HOJ127" s="149"/>
      <c r="HOK127" s="149"/>
      <c r="HOL127" s="149"/>
      <c r="HOM127" s="149"/>
      <c r="HON127" s="149"/>
      <c r="HOO127" s="149"/>
      <c r="HOP127" s="149"/>
      <c r="HOQ127" s="149"/>
      <c r="HOR127" s="149"/>
      <c r="HOS127" s="149"/>
      <c r="HOT127" s="149"/>
      <c r="HOU127" s="149"/>
      <c r="HOV127" s="149"/>
      <c r="HOW127" s="149"/>
      <c r="HOX127" s="149"/>
      <c r="HOY127" s="149"/>
      <c r="HOZ127" s="149"/>
      <c r="HPA127" s="149"/>
      <c r="HPB127" s="149"/>
      <c r="HPC127" s="149"/>
      <c r="HPD127" s="149"/>
      <c r="HPE127" s="149"/>
      <c r="HPF127" s="149"/>
      <c r="HPG127" s="149"/>
      <c r="HPH127" s="149"/>
      <c r="HPI127" s="149"/>
      <c r="HPJ127" s="149"/>
      <c r="HPK127" s="149"/>
      <c r="HPL127" s="149"/>
      <c r="HPM127" s="149"/>
      <c r="HPN127" s="149"/>
      <c r="HPO127" s="149"/>
      <c r="HPP127" s="149"/>
      <c r="HPQ127" s="149"/>
      <c r="HPR127" s="149"/>
      <c r="HPS127" s="149"/>
      <c r="HPT127" s="149"/>
      <c r="HPU127" s="149"/>
      <c r="HPV127" s="149"/>
      <c r="HPW127" s="149"/>
      <c r="HPX127" s="149"/>
      <c r="HPY127" s="149"/>
      <c r="HPZ127" s="149"/>
      <c r="HQA127" s="149"/>
      <c r="HQB127" s="149"/>
      <c r="HQC127" s="149"/>
      <c r="HQD127" s="149"/>
      <c r="HQE127" s="149"/>
      <c r="HQF127" s="149"/>
      <c r="HQG127" s="149"/>
      <c r="HQH127" s="149"/>
      <c r="HQI127" s="149"/>
      <c r="HQJ127" s="149"/>
      <c r="HQK127" s="149"/>
      <c r="HQL127" s="149"/>
      <c r="HQM127" s="149"/>
      <c r="HQN127" s="149"/>
      <c r="HQO127" s="149"/>
      <c r="HQP127" s="149"/>
      <c r="HQQ127" s="149"/>
      <c r="HQR127" s="149"/>
      <c r="HQS127" s="149"/>
      <c r="HQT127" s="149"/>
      <c r="HQU127" s="149"/>
      <c r="HQV127" s="149"/>
      <c r="HQW127" s="149"/>
      <c r="HQX127" s="149"/>
      <c r="HQY127" s="149"/>
      <c r="HQZ127" s="149"/>
      <c r="HRA127" s="149"/>
      <c r="HRB127" s="149"/>
      <c r="HRC127" s="149"/>
      <c r="HRD127" s="149"/>
      <c r="HRE127" s="149"/>
      <c r="HRF127" s="149"/>
      <c r="HRG127" s="149"/>
      <c r="HRH127" s="149"/>
      <c r="HRI127" s="149"/>
      <c r="HRJ127" s="149"/>
      <c r="HRK127" s="149"/>
      <c r="HRL127" s="149"/>
      <c r="HRM127" s="149"/>
      <c r="HRN127" s="149"/>
      <c r="HRO127" s="149"/>
      <c r="HRP127" s="149"/>
      <c r="HRQ127" s="149"/>
      <c r="HRR127" s="149"/>
      <c r="HRS127" s="149"/>
      <c r="HRT127" s="149"/>
      <c r="HRU127" s="149"/>
      <c r="HRV127" s="149"/>
      <c r="HRW127" s="149"/>
      <c r="HRX127" s="149"/>
      <c r="HRY127" s="149"/>
      <c r="HRZ127" s="149"/>
      <c r="HSA127" s="149"/>
      <c r="HSB127" s="149"/>
      <c r="HSC127" s="149"/>
      <c r="HSD127" s="149"/>
      <c r="HSE127" s="149"/>
      <c r="HSF127" s="149"/>
      <c r="HSG127" s="149"/>
      <c r="HSH127" s="149"/>
      <c r="HSI127" s="149"/>
      <c r="HSJ127" s="149"/>
      <c r="HSK127" s="149"/>
      <c r="HSL127" s="149"/>
      <c r="HSM127" s="149"/>
      <c r="HSN127" s="149"/>
      <c r="HSO127" s="149"/>
      <c r="HSP127" s="149"/>
      <c r="HSQ127" s="149"/>
      <c r="HSR127" s="149"/>
      <c r="HSS127" s="149"/>
      <c r="HST127" s="149"/>
      <c r="HSU127" s="149"/>
      <c r="HSV127" s="149"/>
      <c r="HSW127" s="149"/>
      <c r="HSX127" s="149"/>
      <c r="HSY127" s="149"/>
      <c r="HSZ127" s="149"/>
      <c r="HTA127" s="149"/>
      <c r="HTB127" s="149"/>
      <c r="HTC127" s="149"/>
      <c r="HTD127" s="149"/>
      <c r="HTE127" s="149"/>
      <c r="HTF127" s="149"/>
      <c r="HTG127" s="149"/>
      <c r="HTH127" s="149"/>
      <c r="HTI127" s="149"/>
      <c r="HTJ127" s="149"/>
      <c r="HTK127" s="149"/>
      <c r="HTL127" s="149"/>
      <c r="HTM127" s="149"/>
      <c r="HTN127" s="149"/>
      <c r="HTO127" s="149"/>
      <c r="HTP127" s="149"/>
      <c r="HTQ127" s="149"/>
      <c r="HTR127" s="149"/>
      <c r="HTS127" s="149"/>
      <c r="HTT127" s="149"/>
      <c r="HTU127" s="149"/>
      <c r="HTV127" s="149"/>
      <c r="HTW127" s="149"/>
      <c r="HTX127" s="149"/>
      <c r="HTY127" s="149"/>
      <c r="HTZ127" s="149"/>
      <c r="HUA127" s="149"/>
      <c r="HUB127" s="149"/>
      <c r="HUC127" s="149"/>
      <c r="HUD127" s="149"/>
      <c r="HUE127" s="149"/>
      <c r="HUF127" s="149"/>
      <c r="HUG127" s="149"/>
      <c r="HUH127" s="149"/>
      <c r="HUI127" s="149"/>
      <c r="HUJ127" s="149"/>
      <c r="HUK127" s="149"/>
      <c r="HUL127" s="149"/>
      <c r="HUM127" s="149"/>
      <c r="HUN127" s="149"/>
      <c r="HUO127" s="149"/>
      <c r="HUP127" s="149"/>
      <c r="HUQ127" s="149"/>
      <c r="HUR127" s="149"/>
      <c r="HUS127" s="149"/>
      <c r="HUT127" s="149"/>
      <c r="HUU127" s="149"/>
      <c r="HUV127" s="149"/>
      <c r="HUW127" s="149"/>
      <c r="HUX127" s="149"/>
      <c r="HUY127" s="149"/>
      <c r="HUZ127" s="149"/>
      <c r="HVA127" s="149"/>
      <c r="HVB127" s="149"/>
      <c r="HVC127" s="149"/>
      <c r="HVD127" s="149"/>
      <c r="HVE127" s="149"/>
      <c r="HVF127" s="149"/>
      <c r="HVG127" s="149"/>
      <c r="HVH127" s="149"/>
      <c r="HVI127" s="149"/>
      <c r="HVJ127" s="149"/>
      <c r="HVK127" s="149"/>
      <c r="HVL127" s="149"/>
      <c r="HVM127" s="149"/>
      <c r="HVN127" s="149"/>
      <c r="HVO127" s="149"/>
      <c r="HVP127" s="149"/>
      <c r="HVQ127" s="149"/>
      <c r="HVR127" s="149"/>
      <c r="HVS127" s="149"/>
      <c r="HVT127" s="149"/>
      <c r="HVU127" s="149"/>
      <c r="HVV127" s="149"/>
      <c r="HVW127" s="149"/>
      <c r="HVX127" s="149"/>
      <c r="HVY127" s="149"/>
      <c r="HVZ127" s="149"/>
      <c r="HWA127" s="149"/>
      <c r="HWB127" s="149"/>
      <c r="HWC127" s="149"/>
      <c r="HWD127" s="149"/>
      <c r="HWE127" s="149"/>
      <c r="HWF127" s="149"/>
      <c r="HWG127" s="149"/>
      <c r="HWH127" s="149"/>
      <c r="HWI127" s="149"/>
      <c r="HWJ127" s="149"/>
      <c r="HWK127" s="149"/>
      <c r="HWL127" s="149"/>
      <c r="HWM127" s="149"/>
      <c r="HWN127" s="149"/>
      <c r="HWO127" s="149"/>
      <c r="HWP127" s="149"/>
      <c r="HWQ127" s="149"/>
      <c r="HWR127" s="149"/>
      <c r="HWS127" s="149"/>
      <c r="HWT127" s="149"/>
      <c r="HWU127" s="149"/>
      <c r="HWV127" s="149"/>
      <c r="HWW127" s="149"/>
      <c r="HWX127" s="149"/>
      <c r="HWY127" s="149"/>
      <c r="HWZ127" s="149"/>
      <c r="HXA127" s="149"/>
      <c r="HXB127" s="149"/>
      <c r="HXC127" s="149"/>
      <c r="HXD127" s="149"/>
      <c r="HXE127" s="149"/>
      <c r="HXF127" s="149"/>
      <c r="HXG127" s="149"/>
      <c r="HXH127" s="149"/>
      <c r="HXI127" s="149"/>
      <c r="HXJ127" s="149"/>
      <c r="HXK127" s="149"/>
      <c r="HXL127" s="149"/>
      <c r="HXM127" s="149"/>
      <c r="HXN127" s="149"/>
      <c r="HXO127" s="149"/>
      <c r="HXP127" s="149"/>
      <c r="HXQ127" s="149"/>
      <c r="HXR127" s="149"/>
      <c r="HXS127" s="149"/>
      <c r="HXT127" s="149"/>
      <c r="HXU127" s="149"/>
      <c r="HXV127" s="149"/>
      <c r="HXW127" s="149"/>
      <c r="HXX127" s="149"/>
      <c r="HXY127" s="149"/>
      <c r="HXZ127" s="149"/>
      <c r="HYA127" s="149"/>
      <c r="HYB127" s="149"/>
      <c r="HYC127" s="149"/>
      <c r="HYD127" s="149"/>
      <c r="HYE127" s="149"/>
      <c r="HYF127" s="149"/>
      <c r="HYG127" s="149"/>
      <c r="HYH127" s="149"/>
      <c r="HYI127" s="149"/>
      <c r="HYJ127" s="149"/>
      <c r="HYK127" s="149"/>
      <c r="HYL127" s="149"/>
      <c r="HYM127" s="149"/>
      <c r="HYN127" s="149"/>
      <c r="HYO127" s="149"/>
      <c r="HYP127" s="149"/>
      <c r="HYQ127" s="149"/>
      <c r="HYR127" s="149"/>
      <c r="HYS127" s="149"/>
      <c r="HYT127" s="149"/>
      <c r="HYU127" s="149"/>
      <c r="HYV127" s="149"/>
      <c r="HYW127" s="149"/>
      <c r="HYX127" s="149"/>
      <c r="HYY127" s="149"/>
      <c r="HYZ127" s="149"/>
      <c r="HZA127" s="149"/>
      <c r="HZB127" s="149"/>
      <c r="HZC127" s="149"/>
      <c r="HZD127" s="149"/>
      <c r="HZE127" s="149"/>
      <c r="HZF127" s="149"/>
      <c r="HZG127" s="149"/>
      <c r="HZH127" s="149"/>
      <c r="HZI127" s="149"/>
      <c r="HZJ127" s="149"/>
      <c r="HZK127" s="149"/>
      <c r="HZL127" s="149"/>
      <c r="HZM127" s="149"/>
      <c r="HZN127" s="149"/>
      <c r="HZO127" s="149"/>
      <c r="HZP127" s="149"/>
      <c r="HZQ127" s="149"/>
      <c r="HZR127" s="149"/>
      <c r="HZS127" s="149"/>
      <c r="HZT127" s="149"/>
      <c r="HZU127" s="149"/>
      <c r="HZV127" s="149"/>
      <c r="HZW127" s="149"/>
      <c r="HZX127" s="149"/>
      <c r="HZY127" s="149"/>
      <c r="HZZ127" s="149"/>
      <c r="IAA127" s="149"/>
      <c r="IAB127" s="149"/>
      <c r="IAC127" s="149"/>
      <c r="IAD127" s="149"/>
      <c r="IAE127" s="149"/>
      <c r="IAF127" s="149"/>
      <c r="IAG127" s="149"/>
      <c r="IAH127" s="149"/>
      <c r="IAI127" s="149"/>
      <c r="IAJ127" s="149"/>
      <c r="IAK127" s="149"/>
      <c r="IAL127" s="149"/>
      <c r="IAM127" s="149"/>
      <c r="IAN127" s="149"/>
      <c r="IAO127" s="149"/>
      <c r="IAP127" s="149"/>
      <c r="IAQ127" s="149"/>
      <c r="IAR127" s="149"/>
      <c r="IAS127" s="149"/>
      <c r="IAT127" s="149"/>
      <c r="IAU127" s="149"/>
      <c r="IAV127" s="149"/>
      <c r="IAW127" s="149"/>
      <c r="IAX127" s="149"/>
      <c r="IAY127" s="149"/>
      <c r="IAZ127" s="149"/>
      <c r="IBA127" s="149"/>
      <c r="IBB127" s="149"/>
      <c r="IBC127" s="149"/>
      <c r="IBD127" s="149"/>
      <c r="IBE127" s="149"/>
      <c r="IBF127" s="149"/>
      <c r="IBG127" s="149"/>
      <c r="IBH127" s="149"/>
      <c r="IBI127" s="149"/>
      <c r="IBJ127" s="149"/>
      <c r="IBK127" s="149"/>
      <c r="IBL127" s="149"/>
      <c r="IBM127" s="149"/>
      <c r="IBN127" s="149"/>
      <c r="IBO127" s="149"/>
      <c r="IBP127" s="149"/>
      <c r="IBQ127" s="149"/>
      <c r="IBR127" s="149"/>
      <c r="IBS127" s="149"/>
      <c r="IBT127" s="149"/>
      <c r="IBU127" s="149"/>
      <c r="IBV127" s="149"/>
      <c r="IBW127" s="149"/>
      <c r="IBX127" s="149"/>
      <c r="IBY127" s="149"/>
      <c r="IBZ127" s="149"/>
      <c r="ICA127" s="149"/>
      <c r="ICB127" s="149"/>
      <c r="ICC127" s="149"/>
      <c r="ICD127" s="149"/>
      <c r="ICE127" s="149"/>
      <c r="ICF127" s="149"/>
      <c r="ICG127" s="149"/>
      <c r="ICH127" s="149"/>
      <c r="ICI127" s="149"/>
      <c r="ICJ127" s="149"/>
      <c r="ICK127" s="149"/>
      <c r="ICL127" s="149"/>
      <c r="ICM127" s="149"/>
      <c r="ICN127" s="149"/>
      <c r="ICO127" s="149"/>
      <c r="ICP127" s="149"/>
      <c r="ICQ127" s="149"/>
      <c r="ICR127" s="149"/>
      <c r="ICS127" s="149"/>
      <c r="ICT127" s="149"/>
      <c r="ICU127" s="149"/>
      <c r="ICV127" s="149"/>
      <c r="ICW127" s="149"/>
      <c r="ICX127" s="149"/>
      <c r="ICY127" s="149"/>
      <c r="ICZ127" s="149"/>
      <c r="IDA127" s="149"/>
      <c r="IDB127" s="149"/>
      <c r="IDC127" s="149"/>
      <c r="IDD127" s="149"/>
      <c r="IDE127" s="149"/>
      <c r="IDF127" s="149"/>
      <c r="IDG127" s="149"/>
      <c r="IDH127" s="149"/>
      <c r="IDI127" s="149"/>
      <c r="IDJ127" s="149"/>
      <c r="IDK127" s="149"/>
      <c r="IDL127" s="149"/>
      <c r="IDM127" s="149"/>
      <c r="IDN127" s="149"/>
      <c r="IDO127" s="149"/>
      <c r="IDP127" s="149"/>
      <c r="IDQ127" s="149"/>
      <c r="IDR127" s="149"/>
      <c r="IDS127" s="149"/>
      <c r="IDT127" s="149"/>
      <c r="IDU127" s="149"/>
      <c r="IDV127" s="149"/>
      <c r="IDW127" s="149"/>
      <c r="IDX127" s="149"/>
      <c r="IDY127" s="149"/>
      <c r="IDZ127" s="149"/>
      <c r="IEA127" s="149"/>
      <c r="IEB127" s="149"/>
      <c r="IEC127" s="149"/>
      <c r="IED127" s="149"/>
      <c r="IEE127" s="149"/>
      <c r="IEF127" s="149"/>
      <c r="IEG127" s="149"/>
      <c r="IEH127" s="149"/>
      <c r="IEI127" s="149"/>
      <c r="IEJ127" s="149"/>
      <c r="IEK127" s="149"/>
      <c r="IEL127" s="149"/>
      <c r="IEM127" s="149"/>
      <c r="IEN127" s="149"/>
      <c r="IEO127" s="149"/>
      <c r="IEP127" s="149"/>
      <c r="IEQ127" s="149"/>
      <c r="IER127" s="149"/>
      <c r="IES127" s="149"/>
      <c r="IET127" s="149"/>
      <c r="IEU127" s="149"/>
      <c r="IEV127" s="149"/>
      <c r="IEW127" s="149"/>
      <c r="IEX127" s="149"/>
      <c r="IEY127" s="149"/>
      <c r="IEZ127" s="149"/>
      <c r="IFA127" s="149"/>
      <c r="IFB127" s="149"/>
      <c r="IFC127" s="149"/>
      <c r="IFD127" s="149"/>
      <c r="IFE127" s="149"/>
      <c r="IFF127" s="149"/>
      <c r="IFG127" s="149"/>
      <c r="IFH127" s="149"/>
      <c r="IFI127" s="149"/>
      <c r="IFJ127" s="149"/>
      <c r="IFK127" s="149"/>
      <c r="IFL127" s="149"/>
      <c r="IFM127" s="149"/>
      <c r="IFN127" s="149"/>
      <c r="IFO127" s="149"/>
      <c r="IFP127" s="149"/>
      <c r="IFQ127" s="149"/>
      <c r="IFR127" s="149"/>
      <c r="IFS127" s="149"/>
      <c r="IFT127" s="149"/>
      <c r="IFU127" s="149"/>
      <c r="IFV127" s="149"/>
      <c r="IFW127" s="149"/>
      <c r="IFX127" s="149"/>
      <c r="IFY127" s="149"/>
      <c r="IFZ127" s="149"/>
      <c r="IGA127" s="149"/>
      <c r="IGB127" s="149"/>
      <c r="IGC127" s="149"/>
      <c r="IGD127" s="149"/>
      <c r="IGE127" s="149"/>
      <c r="IGF127" s="149"/>
      <c r="IGG127" s="149"/>
      <c r="IGH127" s="149"/>
      <c r="IGI127" s="149"/>
      <c r="IGJ127" s="149"/>
      <c r="IGK127" s="149"/>
      <c r="IGL127" s="149"/>
      <c r="IGM127" s="149"/>
      <c r="IGN127" s="149"/>
      <c r="IGO127" s="149"/>
      <c r="IGP127" s="149"/>
      <c r="IGQ127" s="149"/>
      <c r="IGR127" s="149"/>
      <c r="IGS127" s="149"/>
      <c r="IGT127" s="149"/>
      <c r="IGU127" s="149"/>
      <c r="IGV127" s="149"/>
      <c r="IGW127" s="149"/>
      <c r="IGX127" s="149"/>
      <c r="IGY127" s="149"/>
      <c r="IGZ127" s="149"/>
      <c r="IHA127" s="149"/>
      <c r="IHB127" s="149"/>
      <c r="IHC127" s="149"/>
      <c r="IHD127" s="149"/>
      <c r="IHE127" s="149"/>
      <c r="IHF127" s="149"/>
      <c r="IHG127" s="149"/>
      <c r="IHH127" s="149"/>
      <c r="IHI127" s="149"/>
      <c r="IHJ127" s="149"/>
      <c r="IHK127" s="149"/>
      <c r="IHL127" s="149"/>
      <c r="IHM127" s="149"/>
      <c r="IHN127" s="149"/>
      <c r="IHO127" s="149"/>
      <c r="IHP127" s="149"/>
      <c r="IHQ127" s="149"/>
      <c r="IHR127" s="149"/>
      <c r="IHS127" s="149"/>
      <c r="IHT127" s="149"/>
      <c r="IHU127" s="149"/>
      <c r="IHV127" s="149"/>
      <c r="IHW127" s="149"/>
      <c r="IHX127" s="149"/>
      <c r="IHY127" s="149"/>
      <c r="IHZ127" s="149"/>
      <c r="IIA127" s="149"/>
      <c r="IIB127" s="149"/>
      <c r="IIC127" s="149"/>
      <c r="IID127" s="149"/>
      <c r="IIE127" s="149"/>
      <c r="IIF127" s="149"/>
      <c r="IIG127" s="149"/>
      <c r="IIH127" s="149"/>
      <c r="III127" s="149"/>
      <c r="IIJ127" s="149"/>
      <c r="IIK127" s="149"/>
      <c r="IIL127" s="149"/>
      <c r="IIM127" s="149"/>
      <c r="IIN127" s="149"/>
      <c r="IIO127" s="149"/>
      <c r="IIP127" s="149"/>
      <c r="IIQ127" s="149"/>
      <c r="IIR127" s="149"/>
      <c r="IIS127" s="149"/>
      <c r="IIT127" s="149"/>
      <c r="IIU127" s="149"/>
      <c r="IIV127" s="149"/>
      <c r="IIW127" s="149"/>
      <c r="IIX127" s="149"/>
      <c r="IIY127" s="149"/>
      <c r="IIZ127" s="149"/>
      <c r="IJA127" s="149"/>
      <c r="IJB127" s="149"/>
      <c r="IJC127" s="149"/>
      <c r="IJD127" s="149"/>
      <c r="IJE127" s="149"/>
      <c r="IJF127" s="149"/>
      <c r="IJG127" s="149"/>
      <c r="IJH127" s="149"/>
      <c r="IJI127" s="149"/>
      <c r="IJJ127" s="149"/>
      <c r="IJK127" s="149"/>
      <c r="IJL127" s="149"/>
      <c r="IJM127" s="149"/>
      <c r="IJN127" s="149"/>
      <c r="IJO127" s="149"/>
      <c r="IJP127" s="149"/>
      <c r="IJQ127" s="149"/>
      <c r="IJR127" s="149"/>
      <c r="IJS127" s="149"/>
      <c r="IJT127" s="149"/>
      <c r="IJU127" s="149"/>
      <c r="IJV127" s="149"/>
      <c r="IJW127" s="149"/>
      <c r="IJX127" s="149"/>
      <c r="IJY127" s="149"/>
      <c r="IJZ127" s="149"/>
      <c r="IKA127" s="149"/>
      <c r="IKB127" s="149"/>
      <c r="IKC127" s="149"/>
      <c r="IKD127" s="149"/>
      <c r="IKE127" s="149"/>
      <c r="IKF127" s="149"/>
      <c r="IKG127" s="149"/>
      <c r="IKH127" s="149"/>
      <c r="IKI127" s="149"/>
      <c r="IKJ127" s="149"/>
      <c r="IKK127" s="149"/>
      <c r="IKL127" s="149"/>
      <c r="IKM127" s="149"/>
      <c r="IKN127" s="149"/>
      <c r="IKO127" s="149"/>
      <c r="IKP127" s="149"/>
      <c r="IKQ127" s="149"/>
      <c r="IKR127" s="149"/>
      <c r="IKS127" s="149"/>
      <c r="IKT127" s="149"/>
      <c r="IKU127" s="149"/>
      <c r="IKV127" s="149"/>
      <c r="IKW127" s="149"/>
      <c r="IKX127" s="149"/>
      <c r="IKY127" s="149"/>
      <c r="IKZ127" s="149"/>
      <c r="ILA127" s="149"/>
      <c r="ILB127" s="149"/>
      <c r="ILC127" s="149"/>
      <c r="ILD127" s="149"/>
      <c r="ILE127" s="149"/>
      <c r="ILF127" s="149"/>
      <c r="ILG127" s="149"/>
      <c r="ILH127" s="149"/>
      <c r="ILI127" s="149"/>
      <c r="ILJ127" s="149"/>
      <c r="ILK127" s="149"/>
      <c r="ILL127" s="149"/>
      <c r="ILM127" s="149"/>
      <c r="ILN127" s="149"/>
      <c r="ILO127" s="149"/>
      <c r="ILP127" s="149"/>
      <c r="ILQ127" s="149"/>
      <c r="ILR127" s="149"/>
      <c r="ILS127" s="149"/>
      <c r="ILT127" s="149"/>
      <c r="ILU127" s="149"/>
      <c r="ILV127" s="149"/>
      <c r="ILW127" s="149"/>
      <c r="ILX127" s="149"/>
      <c r="ILY127" s="149"/>
      <c r="ILZ127" s="149"/>
      <c r="IMA127" s="149"/>
      <c r="IMB127" s="149"/>
      <c r="IMC127" s="149"/>
      <c r="IMD127" s="149"/>
      <c r="IME127" s="149"/>
      <c r="IMF127" s="149"/>
      <c r="IMG127" s="149"/>
      <c r="IMH127" s="149"/>
      <c r="IMI127" s="149"/>
      <c r="IMJ127" s="149"/>
      <c r="IMK127" s="149"/>
      <c r="IML127" s="149"/>
      <c r="IMM127" s="149"/>
      <c r="IMN127" s="149"/>
      <c r="IMO127" s="149"/>
      <c r="IMP127" s="149"/>
      <c r="IMQ127" s="149"/>
      <c r="IMR127" s="149"/>
      <c r="IMS127" s="149"/>
      <c r="IMT127" s="149"/>
      <c r="IMU127" s="149"/>
      <c r="IMV127" s="149"/>
      <c r="IMW127" s="149"/>
      <c r="IMX127" s="149"/>
      <c r="IMY127" s="149"/>
      <c r="IMZ127" s="149"/>
      <c r="INA127" s="149"/>
      <c r="INB127" s="149"/>
      <c r="INC127" s="149"/>
      <c r="IND127" s="149"/>
      <c r="INE127" s="149"/>
      <c r="INF127" s="149"/>
      <c r="ING127" s="149"/>
      <c r="INH127" s="149"/>
      <c r="INI127" s="149"/>
      <c r="INJ127" s="149"/>
      <c r="INK127" s="149"/>
      <c r="INL127" s="149"/>
      <c r="INM127" s="149"/>
      <c r="INN127" s="149"/>
      <c r="INO127" s="149"/>
      <c r="INP127" s="149"/>
      <c r="INQ127" s="149"/>
      <c r="INR127" s="149"/>
      <c r="INS127" s="149"/>
      <c r="INT127" s="149"/>
      <c r="INU127" s="149"/>
      <c r="INV127" s="149"/>
      <c r="INW127" s="149"/>
      <c r="INX127" s="149"/>
      <c r="INY127" s="149"/>
      <c r="INZ127" s="149"/>
      <c r="IOA127" s="149"/>
      <c r="IOB127" s="149"/>
      <c r="IOC127" s="149"/>
      <c r="IOD127" s="149"/>
      <c r="IOE127" s="149"/>
      <c r="IOF127" s="149"/>
      <c r="IOG127" s="149"/>
      <c r="IOH127" s="149"/>
      <c r="IOI127" s="149"/>
      <c r="IOJ127" s="149"/>
      <c r="IOK127" s="149"/>
      <c r="IOL127" s="149"/>
      <c r="IOM127" s="149"/>
      <c r="ION127" s="149"/>
      <c r="IOO127" s="149"/>
      <c r="IOP127" s="149"/>
      <c r="IOQ127" s="149"/>
      <c r="IOR127" s="149"/>
      <c r="IOS127" s="149"/>
      <c r="IOT127" s="149"/>
      <c r="IOU127" s="149"/>
      <c r="IOV127" s="149"/>
      <c r="IOW127" s="149"/>
      <c r="IOX127" s="149"/>
      <c r="IOY127" s="149"/>
      <c r="IOZ127" s="149"/>
      <c r="IPA127" s="149"/>
      <c r="IPB127" s="149"/>
      <c r="IPC127" s="149"/>
      <c r="IPD127" s="149"/>
      <c r="IPE127" s="149"/>
      <c r="IPF127" s="149"/>
      <c r="IPG127" s="149"/>
      <c r="IPH127" s="149"/>
      <c r="IPI127" s="149"/>
      <c r="IPJ127" s="149"/>
      <c r="IPK127" s="149"/>
      <c r="IPL127" s="149"/>
      <c r="IPM127" s="149"/>
      <c r="IPN127" s="149"/>
      <c r="IPO127" s="149"/>
      <c r="IPP127" s="149"/>
      <c r="IPQ127" s="149"/>
      <c r="IPR127" s="149"/>
      <c r="IPS127" s="149"/>
      <c r="IPT127" s="149"/>
      <c r="IPU127" s="149"/>
      <c r="IPV127" s="149"/>
      <c r="IPW127" s="149"/>
      <c r="IPX127" s="149"/>
      <c r="IPY127" s="149"/>
      <c r="IPZ127" s="149"/>
      <c r="IQA127" s="149"/>
      <c r="IQB127" s="149"/>
      <c r="IQC127" s="149"/>
      <c r="IQD127" s="149"/>
      <c r="IQE127" s="149"/>
      <c r="IQF127" s="149"/>
      <c r="IQG127" s="149"/>
      <c r="IQH127" s="149"/>
      <c r="IQI127" s="149"/>
      <c r="IQJ127" s="149"/>
      <c r="IQK127" s="149"/>
      <c r="IQL127" s="149"/>
      <c r="IQM127" s="149"/>
      <c r="IQN127" s="149"/>
      <c r="IQO127" s="149"/>
      <c r="IQP127" s="149"/>
      <c r="IQQ127" s="149"/>
      <c r="IQR127" s="149"/>
      <c r="IQS127" s="149"/>
      <c r="IQT127" s="149"/>
      <c r="IQU127" s="149"/>
      <c r="IQV127" s="149"/>
      <c r="IQW127" s="149"/>
      <c r="IQX127" s="149"/>
      <c r="IQY127" s="149"/>
      <c r="IQZ127" s="149"/>
      <c r="IRA127" s="149"/>
      <c r="IRB127" s="149"/>
      <c r="IRC127" s="149"/>
      <c r="IRD127" s="149"/>
      <c r="IRE127" s="149"/>
      <c r="IRF127" s="149"/>
      <c r="IRG127" s="149"/>
      <c r="IRH127" s="149"/>
      <c r="IRI127" s="149"/>
      <c r="IRJ127" s="149"/>
      <c r="IRK127" s="149"/>
      <c r="IRL127" s="149"/>
      <c r="IRM127" s="149"/>
      <c r="IRN127" s="149"/>
      <c r="IRO127" s="149"/>
      <c r="IRP127" s="149"/>
      <c r="IRQ127" s="149"/>
      <c r="IRR127" s="149"/>
      <c r="IRS127" s="149"/>
      <c r="IRT127" s="149"/>
      <c r="IRU127" s="149"/>
      <c r="IRV127" s="149"/>
      <c r="IRW127" s="149"/>
      <c r="IRX127" s="149"/>
      <c r="IRY127" s="149"/>
      <c r="IRZ127" s="149"/>
      <c r="ISA127" s="149"/>
      <c r="ISB127" s="149"/>
      <c r="ISC127" s="149"/>
      <c r="ISD127" s="149"/>
      <c r="ISE127" s="149"/>
      <c r="ISF127" s="149"/>
      <c r="ISG127" s="149"/>
      <c r="ISH127" s="149"/>
      <c r="ISI127" s="149"/>
      <c r="ISJ127" s="149"/>
      <c r="ISK127" s="149"/>
      <c r="ISL127" s="149"/>
      <c r="ISM127" s="149"/>
      <c r="ISN127" s="149"/>
      <c r="ISO127" s="149"/>
      <c r="ISP127" s="149"/>
      <c r="ISQ127" s="149"/>
      <c r="ISR127" s="149"/>
      <c r="ISS127" s="149"/>
      <c r="IST127" s="149"/>
      <c r="ISU127" s="149"/>
      <c r="ISV127" s="149"/>
      <c r="ISW127" s="149"/>
      <c r="ISX127" s="149"/>
      <c r="ISY127" s="149"/>
      <c r="ISZ127" s="149"/>
      <c r="ITA127" s="149"/>
      <c r="ITB127" s="149"/>
      <c r="ITC127" s="149"/>
      <c r="ITD127" s="149"/>
      <c r="ITE127" s="149"/>
      <c r="ITF127" s="149"/>
      <c r="ITG127" s="149"/>
      <c r="ITH127" s="149"/>
      <c r="ITI127" s="149"/>
      <c r="ITJ127" s="149"/>
      <c r="ITK127" s="149"/>
      <c r="ITL127" s="149"/>
      <c r="ITM127" s="149"/>
      <c r="ITN127" s="149"/>
      <c r="ITO127" s="149"/>
      <c r="ITP127" s="149"/>
      <c r="ITQ127" s="149"/>
      <c r="ITR127" s="149"/>
      <c r="ITS127" s="149"/>
      <c r="ITT127" s="149"/>
      <c r="ITU127" s="149"/>
      <c r="ITV127" s="149"/>
      <c r="ITW127" s="149"/>
      <c r="ITX127" s="149"/>
      <c r="ITY127" s="149"/>
      <c r="ITZ127" s="149"/>
      <c r="IUA127" s="149"/>
      <c r="IUB127" s="149"/>
      <c r="IUC127" s="149"/>
      <c r="IUD127" s="149"/>
      <c r="IUE127" s="149"/>
      <c r="IUF127" s="149"/>
      <c r="IUG127" s="149"/>
      <c r="IUH127" s="149"/>
      <c r="IUI127" s="149"/>
      <c r="IUJ127" s="149"/>
      <c r="IUK127" s="149"/>
      <c r="IUL127" s="149"/>
      <c r="IUM127" s="149"/>
      <c r="IUN127" s="149"/>
      <c r="IUO127" s="149"/>
      <c r="IUP127" s="149"/>
      <c r="IUQ127" s="149"/>
      <c r="IUR127" s="149"/>
      <c r="IUS127" s="149"/>
      <c r="IUT127" s="149"/>
      <c r="IUU127" s="149"/>
      <c r="IUV127" s="149"/>
      <c r="IUW127" s="149"/>
      <c r="IUX127" s="149"/>
      <c r="IUY127" s="149"/>
      <c r="IUZ127" s="149"/>
      <c r="IVA127" s="149"/>
      <c r="IVB127" s="149"/>
      <c r="IVC127" s="149"/>
      <c r="IVD127" s="149"/>
      <c r="IVE127" s="149"/>
      <c r="IVF127" s="149"/>
      <c r="IVG127" s="149"/>
      <c r="IVH127" s="149"/>
      <c r="IVI127" s="149"/>
      <c r="IVJ127" s="149"/>
      <c r="IVK127" s="149"/>
      <c r="IVL127" s="149"/>
      <c r="IVM127" s="149"/>
      <c r="IVN127" s="149"/>
      <c r="IVO127" s="149"/>
      <c r="IVP127" s="149"/>
      <c r="IVQ127" s="149"/>
      <c r="IVR127" s="149"/>
      <c r="IVS127" s="149"/>
      <c r="IVT127" s="149"/>
      <c r="IVU127" s="149"/>
      <c r="IVV127" s="149"/>
      <c r="IVW127" s="149"/>
      <c r="IVX127" s="149"/>
      <c r="IVY127" s="149"/>
      <c r="IVZ127" s="149"/>
      <c r="IWA127" s="149"/>
      <c r="IWB127" s="149"/>
      <c r="IWC127" s="149"/>
      <c r="IWD127" s="149"/>
      <c r="IWE127" s="149"/>
      <c r="IWF127" s="149"/>
      <c r="IWG127" s="149"/>
      <c r="IWH127" s="149"/>
      <c r="IWI127" s="149"/>
      <c r="IWJ127" s="149"/>
      <c r="IWK127" s="149"/>
      <c r="IWL127" s="149"/>
      <c r="IWM127" s="149"/>
      <c r="IWN127" s="149"/>
      <c r="IWO127" s="149"/>
      <c r="IWP127" s="149"/>
      <c r="IWQ127" s="149"/>
      <c r="IWR127" s="149"/>
      <c r="IWS127" s="149"/>
      <c r="IWT127" s="149"/>
      <c r="IWU127" s="149"/>
      <c r="IWV127" s="149"/>
      <c r="IWW127" s="149"/>
      <c r="IWX127" s="149"/>
      <c r="IWY127" s="149"/>
      <c r="IWZ127" s="149"/>
      <c r="IXA127" s="149"/>
      <c r="IXB127" s="149"/>
      <c r="IXC127" s="149"/>
      <c r="IXD127" s="149"/>
      <c r="IXE127" s="149"/>
      <c r="IXF127" s="149"/>
      <c r="IXG127" s="149"/>
      <c r="IXH127" s="149"/>
      <c r="IXI127" s="149"/>
      <c r="IXJ127" s="149"/>
      <c r="IXK127" s="149"/>
      <c r="IXL127" s="149"/>
      <c r="IXM127" s="149"/>
      <c r="IXN127" s="149"/>
      <c r="IXO127" s="149"/>
      <c r="IXP127" s="149"/>
      <c r="IXQ127" s="149"/>
      <c r="IXR127" s="149"/>
      <c r="IXS127" s="149"/>
      <c r="IXT127" s="149"/>
      <c r="IXU127" s="149"/>
      <c r="IXV127" s="149"/>
      <c r="IXW127" s="149"/>
      <c r="IXX127" s="149"/>
      <c r="IXY127" s="149"/>
      <c r="IXZ127" s="149"/>
      <c r="IYA127" s="149"/>
      <c r="IYB127" s="149"/>
      <c r="IYC127" s="149"/>
      <c r="IYD127" s="149"/>
      <c r="IYE127" s="149"/>
      <c r="IYF127" s="149"/>
      <c r="IYG127" s="149"/>
      <c r="IYH127" s="149"/>
      <c r="IYI127" s="149"/>
      <c r="IYJ127" s="149"/>
      <c r="IYK127" s="149"/>
      <c r="IYL127" s="149"/>
      <c r="IYM127" s="149"/>
      <c r="IYN127" s="149"/>
      <c r="IYO127" s="149"/>
      <c r="IYP127" s="149"/>
      <c r="IYQ127" s="149"/>
      <c r="IYR127" s="149"/>
      <c r="IYS127" s="149"/>
      <c r="IYT127" s="149"/>
      <c r="IYU127" s="149"/>
      <c r="IYV127" s="149"/>
      <c r="IYW127" s="149"/>
      <c r="IYX127" s="149"/>
      <c r="IYY127" s="149"/>
      <c r="IYZ127" s="149"/>
      <c r="IZA127" s="149"/>
      <c r="IZB127" s="149"/>
      <c r="IZC127" s="149"/>
      <c r="IZD127" s="149"/>
      <c r="IZE127" s="149"/>
      <c r="IZF127" s="149"/>
      <c r="IZG127" s="149"/>
      <c r="IZH127" s="149"/>
      <c r="IZI127" s="149"/>
      <c r="IZJ127" s="149"/>
      <c r="IZK127" s="149"/>
      <c r="IZL127" s="149"/>
      <c r="IZM127" s="149"/>
      <c r="IZN127" s="149"/>
      <c r="IZO127" s="149"/>
      <c r="IZP127" s="149"/>
      <c r="IZQ127" s="149"/>
      <c r="IZR127" s="149"/>
      <c r="IZS127" s="149"/>
      <c r="IZT127" s="149"/>
      <c r="IZU127" s="149"/>
      <c r="IZV127" s="149"/>
      <c r="IZW127" s="149"/>
      <c r="IZX127" s="149"/>
      <c r="IZY127" s="149"/>
      <c r="IZZ127" s="149"/>
      <c r="JAA127" s="149"/>
      <c r="JAB127" s="149"/>
      <c r="JAC127" s="149"/>
      <c r="JAD127" s="149"/>
      <c r="JAE127" s="149"/>
      <c r="JAF127" s="149"/>
      <c r="JAG127" s="149"/>
      <c r="JAH127" s="149"/>
      <c r="JAI127" s="149"/>
      <c r="JAJ127" s="149"/>
      <c r="JAK127" s="149"/>
      <c r="JAL127" s="149"/>
      <c r="JAM127" s="149"/>
      <c r="JAN127" s="149"/>
      <c r="JAO127" s="149"/>
      <c r="JAP127" s="149"/>
      <c r="JAQ127" s="149"/>
      <c r="JAR127" s="149"/>
      <c r="JAS127" s="149"/>
      <c r="JAT127" s="149"/>
      <c r="JAU127" s="149"/>
      <c r="JAV127" s="149"/>
      <c r="JAW127" s="149"/>
      <c r="JAX127" s="149"/>
      <c r="JAY127" s="149"/>
      <c r="JAZ127" s="149"/>
      <c r="JBA127" s="149"/>
      <c r="JBB127" s="149"/>
      <c r="JBC127" s="149"/>
      <c r="JBD127" s="149"/>
      <c r="JBE127" s="149"/>
      <c r="JBF127" s="149"/>
      <c r="JBG127" s="149"/>
      <c r="JBH127" s="149"/>
      <c r="JBI127" s="149"/>
      <c r="JBJ127" s="149"/>
      <c r="JBK127" s="149"/>
      <c r="JBL127" s="149"/>
      <c r="JBM127" s="149"/>
      <c r="JBN127" s="149"/>
      <c r="JBO127" s="149"/>
      <c r="JBP127" s="149"/>
      <c r="JBQ127" s="149"/>
      <c r="JBR127" s="149"/>
      <c r="JBS127" s="149"/>
      <c r="JBT127" s="149"/>
      <c r="JBU127" s="149"/>
      <c r="JBV127" s="149"/>
      <c r="JBW127" s="149"/>
      <c r="JBX127" s="149"/>
      <c r="JBY127" s="149"/>
      <c r="JBZ127" s="149"/>
      <c r="JCA127" s="149"/>
      <c r="JCB127" s="149"/>
      <c r="JCC127" s="149"/>
      <c r="JCD127" s="149"/>
      <c r="JCE127" s="149"/>
      <c r="JCF127" s="149"/>
      <c r="JCG127" s="149"/>
      <c r="JCH127" s="149"/>
      <c r="JCI127" s="149"/>
      <c r="JCJ127" s="149"/>
      <c r="JCK127" s="149"/>
      <c r="JCL127" s="149"/>
      <c r="JCM127" s="149"/>
      <c r="JCN127" s="149"/>
      <c r="JCO127" s="149"/>
      <c r="JCP127" s="149"/>
      <c r="JCQ127" s="149"/>
      <c r="JCR127" s="149"/>
      <c r="JCS127" s="149"/>
      <c r="JCT127" s="149"/>
      <c r="JCU127" s="149"/>
      <c r="JCV127" s="149"/>
      <c r="JCW127" s="149"/>
      <c r="JCX127" s="149"/>
      <c r="JCY127" s="149"/>
      <c r="JCZ127" s="149"/>
      <c r="JDA127" s="149"/>
      <c r="JDB127" s="149"/>
      <c r="JDC127" s="149"/>
      <c r="JDD127" s="149"/>
      <c r="JDE127" s="149"/>
      <c r="JDF127" s="149"/>
      <c r="JDG127" s="149"/>
      <c r="JDH127" s="149"/>
      <c r="JDI127" s="149"/>
      <c r="JDJ127" s="149"/>
      <c r="JDK127" s="149"/>
      <c r="JDL127" s="149"/>
      <c r="JDM127" s="149"/>
      <c r="JDN127" s="149"/>
      <c r="JDO127" s="149"/>
      <c r="JDP127" s="149"/>
      <c r="JDQ127" s="149"/>
      <c r="JDR127" s="149"/>
      <c r="JDS127" s="149"/>
      <c r="JDT127" s="149"/>
      <c r="JDU127" s="149"/>
      <c r="JDV127" s="149"/>
      <c r="JDW127" s="149"/>
      <c r="JDX127" s="149"/>
      <c r="JDY127" s="149"/>
      <c r="JDZ127" s="149"/>
      <c r="JEA127" s="149"/>
      <c r="JEB127" s="149"/>
      <c r="JEC127" s="149"/>
      <c r="JED127" s="149"/>
      <c r="JEE127" s="149"/>
      <c r="JEF127" s="149"/>
      <c r="JEG127" s="149"/>
      <c r="JEH127" s="149"/>
      <c r="JEI127" s="149"/>
      <c r="JEJ127" s="149"/>
      <c r="JEK127" s="149"/>
      <c r="JEL127" s="149"/>
      <c r="JEM127" s="149"/>
      <c r="JEN127" s="149"/>
      <c r="JEO127" s="149"/>
      <c r="JEP127" s="149"/>
      <c r="JEQ127" s="149"/>
      <c r="JER127" s="149"/>
      <c r="JES127" s="149"/>
      <c r="JET127" s="149"/>
      <c r="JEU127" s="149"/>
      <c r="JEV127" s="149"/>
      <c r="JEW127" s="149"/>
      <c r="JEX127" s="149"/>
      <c r="JEY127" s="149"/>
      <c r="JEZ127" s="149"/>
      <c r="JFA127" s="149"/>
      <c r="JFB127" s="149"/>
      <c r="JFC127" s="149"/>
      <c r="JFD127" s="149"/>
      <c r="JFE127" s="149"/>
      <c r="JFF127" s="149"/>
      <c r="JFG127" s="149"/>
      <c r="JFH127" s="149"/>
      <c r="JFI127" s="149"/>
      <c r="JFJ127" s="149"/>
      <c r="JFK127" s="149"/>
      <c r="JFL127" s="149"/>
      <c r="JFM127" s="149"/>
      <c r="JFN127" s="149"/>
      <c r="JFO127" s="149"/>
      <c r="JFP127" s="149"/>
      <c r="JFQ127" s="149"/>
      <c r="JFR127" s="149"/>
      <c r="JFS127" s="149"/>
      <c r="JFT127" s="149"/>
      <c r="JFU127" s="149"/>
      <c r="JFV127" s="149"/>
      <c r="JFW127" s="149"/>
      <c r="JFX127" s="149"/>
      <c r="JFY127" s="149"/>
      <c r="JFZ127" s="149"/>
      <c r="JGA127" s="149"/>
      <c r="JGB127" s="149"/>
      <c r="JGC127" s="149"/>
      <c r="JGD127" s="149"/>
      <c r="JGE127" s="149"/>
      <c r="JGF127" s="149"/>
      <c r="JGG127" s="149"/>
      <c r="JGH127" s="149"/>
      <c r="JGI127" s="149"/>
      <c r="JGJ127" s="149"/>
      <c r="JGK127" s="149"/>
      <c r="JGL127" s="149"/>
      <c r="JGM127" s="149"/>
      <c r="JGN127" s="149"/>
      <c r="JGO127" s="149"/>
      <c r="JGP127" s="149"/>
      <c r="JGQ127" s="149"/>
      <c r="JGR127" s="149"/>
      <c r="JGS127" s="149"/>
      <c r="JGT127" s="149"/>
      <c r="JGU127" s="149"/>
      <c r="JGV127" s="149"/>
      <c r="JGW127" s="149"/>
      <c r="JGX127" s="149"/>
      <c r="JGY127" s="149"/>
      <c r="JGZ127" s="149"/>
      <c r="JHA127" s="149"/>
      <c r="JHB127" s="149"/>
      <c r="JHC127" s="149"/>
      <c r="JHD127" s="149"/>
      <c r="JHE127" s="149"/>
      <c r="JHF127" s="149"/>
      <c r="JHG127" s="149"/>
      <c r="JHH127" s="149"/>
      <c r="JHI127" s="149"/>
      <c r="JHJ127" s="149"/>
      <c r="JHK127" s="149"/>
      <c r="JHL127" s="149"/>
      <c r="JHM127" s="149"/>
      <c r="JHN127" s="149"/>
      <c r="JHO127" s="149"/>
      <c r="JHP127" s="149"/>
      <c r="JHQ127" s="149"/>
      <c r="JHR127" s="149"/>
      <c r="JHS127" s="149"/>
      <c r="JHT127" s="149"/>
      <c r="JHU127" s="149"/>
      <c r="JHV127" s="149"/>
      <c r="JHW127" s="149"/>
      <c r="JHX127" s="149"/>
      <c r="JHY127" s="149"/>
      <c r="JHZ127" s="149"/>
      <c r="JIA127" s="149"/>
      <c r="JIB127" s="149"/>
      <c r="JIC127" s="149"/>
      <c r="JID127" s="149"/>
      <c r="JIE127" s="149"/>
      <c r="JIF127" s="149"/>
      <c r="JIG127" s="149"/>
      <c r="JIH127" s="149"/>
      <c r="JII127" s="149"/>
      <c r="JIJ127" s="149"/>
      <c r="JIK127" s="149"/>
      <c r="JIL127" s="149"/>
      <c r="JIM127" s="149"/>
      <c r="JIN127" s="149"/>
      <c r="JIO127" s="149"/>
      <c r="JIP127" s="149"/>
      <c r="JIQ127" s="149"/>
      <c r="JIR127" s="149"/>
      <c r="JIS127" s="149"/>
      <c r="JIT127" s="149"/>
      <c r="JIU127" s="149"/>
      <c r="JIV127" s="149"/>
      <c r="JIW127" s="149"/>
      <c r="JIX127" s="149"/>
      <c r="JIY127" s="149"/>
      <c r="JIZ127" s="149"/>
      <c r="JJA127" s="149"/>
      <c r="JJB127" s="149"/>
      <c r="JJC127" s="149"/>
      <c r="JJD127" s="149"/>
      <c r="JJE127" s="149"/>
      <c r="JJF127" s="149"/>
      <c r="JJG127" s="149"/>
      <c r="JJH127" s="149"/>
      <c r="JJI127" s="149"/>
      <c r="JJJ127" s="149"/>
      <c r="JJK127" s="149"/>
      <c r="JJL127" s="149"/>
      <c r="JJM127" s="149"/>
      <c r="JJN127" s="149"/>
      <c r="JJO127" s="149"/>
      <c r="JJP127" s="149"/>
      <c r="JJQ127" s="149"/>
      <c r="JJR127" s="149"/>
      <c r="JJS127" s="149"/>
      <c r="JJT127" s="149"/>
      <c r="JJU127" s="149"/>
      <c r="JJV127" s="149"/>
      <c r="JJW127" s="149"/>
      <c r="JJX127" s="149"/>
      <c r="JJY127" s="149"/>
      <c r="JJZ127" s="149"/>
      <c r="JKA127" s="149"/>
      <c r="JKB127" s="149"/>
      <c r="JKC127" s="149"/>
      <c r="JKD127" s="149"/>
      <c r="JKE127" s="149"/>
      <c r="JKF127" s="149"/>
      <c r="JKG127" s="149"/>
      <c r="JKH127" s="149"/>
      <c r="JKI127" s="149"/>
      <c r="JKJ127" s="149"/>
      <c r="JKK127" s="149"/>
      <c r="JKL127" s="149"/>
      <c r="JKM127" s="149"/>
      <c r="JKN127" s="149"/>
      <c r="JKO127" s="149"/>
      <c r="JKP127" s="149"/>
      <c r="JKQ127" s="149"/>
      <c r="JKR127" s="149"/>
      <c r="JKS127" s="149"/>
      <c r="JKT127" s="149"/>
      <c r="JKU127" s="149"/>
      <c r="JKV127" s="149"/>
      <c r="JKW127" s="149"/>
      <c r="JKX127" s="149"/>
      <c r="JKY127" s="149"/>
      <c r="JKZ127" s="149"/>
      <c r="JLA127" s="149"/>
      <c r="JLB127" s="149"/>
      <c r="JLC127" s="149"/>
      <c r="JLD127" s="149"/>
      <c r="JLE127" s="149"/>
      <c r="JLF127" s="149"/>
      <c r="JLG127" s="149"/>
      <c r="JLH127" s="149"/>
      <c r="JLI127" s="149"/>
      <c r="JLJ127" s="149"/>
      <c r="JLK127" s="149"/>
      <c r="JLL127" s="149"/>
      <c r="JLM127" s="149"/>
      <c r="JLN127" s="149"/>
      <c r="JLO127" s="149"/>
      <c r="JLP127" s="149"/>
      <c r="JLQ127" s="149"/>
      <c r="JLR127" s="149"/>
      <c r="JLS127" s="149"/>
      <c r="JLT127" s="149"/>
      <c r="JLU127" s="149"/>
      <c r="JLV127" s="149"/>
      <c r="JLW127" s="149"/>
      <c r="JLX127" s="149"/>
      <c r="JLY127" s="149"/>
      <c r="JLZ127" s="149"/>
      <c r="JMA127" s="149"/>
      <c r="JMB127" s="149"/>
      <c r="JMC127" s="149"/>
      <c r="JMD127" s="149"/>
      <c r="JME127" s="149"/>
      <c r="JMF127" s="149"/>
      <c r="JMG127" s="149"/>
      <c r="JMH127" s="149"/>
      <c r="JMI127" s="149"/>
      <c r="JMJ127" s="149"/>
      <c r="JMK127" s="149"/>
      <c r="JML127" s="149"/>
      <c r="JMM127" s="149"/>
      <c r="JMN127" s="149"/>
      <c r="JMO127" s="149"/>
      <c r="JMP127" s="149"/>
      <c r="JMQ127" s="149"/>
      <c r="JMR127" s="149"/>
      <c r="JMS127" s="149"/>
      <c r="JMT127" s="149"/>
      <c r="JMU127" s="149"/>
      <c r="JMV127" s="149"/>
      <c r="JMW127" s="149"/>
      <c r="JMX127" s="149"/>
      <c r="JMY127" s="149"/>
      <c r="JMZ127" s="149"/>
      <c r="JNA127" s="149"/>
      <c r="JNB127" s="149"/>
      <c r="JNC127" s="149"/>
      <c r="JND127" s="149"/>
      <c r="JNE127" s="149"/>
      <c r="JNF127" s="149"/>
      <c r="JNG127" s="149"/>
      <c r="JNH127" s="149"/>
      <c r="JNI127" s="149"/>
      <c r="JNJ127" s="149"/>
      <c r="JNK127" s="149"/>
      <c r="JNL127" s="149"/>
      <c r="JNM127" s="149"/>
      <c r="JNN127" s="149"/>
      <c r="JNO127" s="149"/>
      <c r="JNP127" s="149"/>
      <c r="JNQ127" s="149"/>
      <c r="JNR127" s="149"/>
      <c r="JNS127" s="149"/>
      <c r="JNT127" s="149"/>
      <c r="JNU127" s="149"/>
      <c r="JNV127" s="149"/>
      <c r="JNW127" s="149"/>
      <c r="JNX127" s="149"/>
      <c r="JNY127" s="149"/>
      <c r="JNZ127" s="149"/>
      <c r="JOA127" s="149"/>
      <c r="JOB127" s="149"/>
      <c r="JOC127" s="149"/>
      <c r="JOD127" s="149"/>
      <c r="JOE127" s="149"/>
      <c r="JOF127" s="149"/>
      <c r="JOG127" s="149"/>
      <c r="JOH127" s="149"/>
      <c r="JOI127" s="149"/>
      <c r="JOJ127" s="149"/>
      <c r="JOK127" s="149"/>
      <c r="JOL127" s="149"/>
      <c r="JOM127" s="149"/>
      <c r="JON127" s="149"/>
      <c r="JOO127" s="149"/>
      <c r="JOP127" s="149"/>
      <c r="JOQ127" s="149"/>
      <c r="JOR127" s="149"/>
      <c r="JOS127" s="149"/>
      <c r="JOT127" s="149"/>
      <c r="JOU127" s="149"/>
      <c r="JOV127" s="149"/>
      <c r="JOW127" s="149"/>
      <c r="JOX127" s="149"/>
      <c r="JOY127" s="149"/>
      <c r="JOZ127" s="149"/>
      <c r="JPA127" s="149"/>
      <c r="JPB127" s="149"/>
      <c r="JPC127" s="149"/>
      <c r="JPD127" s="149"/>
      <c r="JPE127" s="149"/>
      <c r="JPF127" s="149"/>
      <c r="JPG127" s="149"/>
      <c r="JPH127" s="149"/>
      <c r="JPI127" s="149"/>
      <c r="JPJ127" s="149"/>
      <c r="JPK127" s="149"/>
      <c r="JPL127" s="149"/>
      <c r="JPM127" s="149"/>
      <c r="JPN127" s="149"/>
      <c r="JPO127" s="149"/>
      <c r="JPP127" s="149"/>
      <c r="JPQ127" s="149"/>
      <c r="JPR127" s="149"/>
      <c r="JPS127" s="149"/>
      <c r="JPT127" s="149"/>
      <c r="JPU127" s="149"/>
      <c r="JPV127" s="149"/>
      <c r="JPW127" s="149"/>
      <c r="JPX127" s="149"/>
      <c r="JPY127" s="149"/>
      <c r="JPZ127" s="149"/>
      <c r="JQA127" s="149"/>
      <c r="JQB127" s="149"/>
      <c r="JQC127" s="149"/>
      <c r="JQD127" s="149"/>
      <c r="JQE127" s="149"/>
      <c r="JQF127" s="149"/>
      <c r="JQG127" s="149"/>
      <c r="JQH127" s="149"/>
      <c r="JQI127" s="149"/>
      <c r="JQJ127" s="149"/>
      <c r="JQK127" s="149"/>
      <c r="JQL127" s="149"/>
      <c r="JQM127" s="149"/>
      <c r="JQN127" s="149"/>
      <c r="JQO127" s="149"/>
      <c r="JQP127" s="149"/>
      <c r="JQQ127" s="149"/>
      <c r="JQR127" s="149"/>
      <c r="JQS127" s="149"/>
      <c r="JQT127" s="149"/>
      <c r="JQU127" s="149"/>
      <c r="JQV127" s="149"/>
      <c r="JQW127" s="149"/>
      <c r="JQX127" s="149"/>
      <c r="JQY127" s="149"/>
      <c r="JQZ127" s="149"/>
      <c r="JRA127" s="149"/>
      <c r="JRB127" s="149"/>
      <c r="JRC127" s="149"/>
      <c r="JRD127" s="149"/>
      <c r="JRE127" s="149"/>
      <c r="JRF127" s="149"/>
      <c r="JRG127" s="149"/>
      <c r="JRH127" s="149"/>
      <c r="JRI127" s="149"/>
      <c r="JRJ127" s="149"/>
      <c r="JRK127" s="149"/>
      <c r="JRL127" s="149"/>
      <c r="JRM127" s="149"/>
      <c r="JRN127" s="149"/>
      <c r="JRO127" s="149"/>
      <c r="JRP127" s="149"/>
      <c r="JRQ127" s="149"/>
      <c r="JRR127" s="149"/>
      <c r="JRS127" s="149"/>
      <c r="JRT127" s="149"/>
      <c r="JRU127" s="149"/>
      <c r="JRV127" s="149"/>
      <c r="JRW127" s="149"/>
      <c r="JRX127" s="149"/>
      <c r="JRY127" s="149"/>
      <c r="JRZ127" s="149"/>
      <c r="JSA127" s="149"/>
      <c r="JSB127" s="149"/>
      <c r="JSC127" s="149"/>
      <c r="JSD127" s="149"/>
      <c r="JSE127" s="149"/>
      <c r="JSF127" s="149"/>
      <c r="JSG127" s="149"/>
      <c r="JSH127" s="149"/>
      <c r="JSI127" s="149"/>
      <c r="JSJ127" s="149"/>
      <c r="JSK127" s="149"/>
      <c r="JSL127" s="149"/>
      <c r="JSM127" s="149"/>
      <c r="JSN127" s="149"/>
      <c r="JSO127" s="149"/>
      <c r="JSP127" s="149"/>
      <c r="JSQ127" s="149"/>
      <c r="JSR127" s="149"/>
      <c r="JSS127" s="149"/>
      <c r="JST127" s="149"/>
      <c r="JSU127" s="149"/>
      <c r="JSV127" s="149"/>
      <c r="JSW127" s="149"/>
      <c r="JSX127" s="149"/>
      <c r="JSY127" s="149"/>
      <c r="JSZ127" s="149"/>
      <c r="JTA127" s="149"/>
      <c r="JTB127" s="149"/>
      <c r="JTC127" s="149"/>
      <c r="JTD127" s="149"/>
      <c r="JTE127" s="149"/>
      <c r="JTF127" s="149"/>
      <c r="JTG127" s="149"/>
      <c r="JTH127" s="149"/>
      <c r="JTI127" s="149"/>
      <c r="JTJ127" s="149"/>
      <c r="JTK127" s="149"/>
      <c r="JTL127" s="149"/>
      <c r="JTM127" s="149"/>
      <c r="JTN127" s="149"/>
      <c r="JTO127" s="149"/>
      <c r="JTP127" s="149"/>
      <c r="JTQ127" s="149"/>
      <c r="JTR127" s="149"/>
      <c r="JTS127" s="149"/>
      <c r="JTT127" s="149"/>
      <c r="JTU127" s="149"/>
      <c r="JTV127" s="149"/>
      <c r="JTW127" s="149"/>
      <c r="JTX127" s="149"/>
      <c r="JTY127" s="149"/>
      <c r="JTZ127" s="149"/>
      <c r="JUA127" s="149"/>
      <c r="JUB127" s="149"/>
      <c r="JUC127" s="149"/>
      <c r="JUD127" s="149"/>
      <c r="JUE127" s="149"/>
      <c r="JUF127" s="149"/>
      <c r="JUG127" s="149"/>
      <c r="JUH127" s="149"/>
      <c r="JUI127" s="149"/>
      <c r="JUJ127" s="149"/>
      <c r="JUK127" s="149"/>
      <c r="JUL127" s="149"/>
      <c r="JUM127" s="149"/>
      <c r="JUN127" s="149"/>
      <c r="JUO127" s="149"/>
      <c r="JUP127" s="149"/>
      <c r="JUQ127" s="149"/>
      <c r="JUR127" s="149"/>
      <c r="JUS127" s="149"/>
      <c r="JUT127" s="149"/>
      <c r="JUU127" s="149"/>
      <c r="JUV127" s="149"/>
      <c r="JUW127" s="149"/>
      <c r="JUX127" s="149"/>
      <c r="JUY127" s="149"/>
      <c r="JUZ127" s="149"/>
      <c r="JVA127" s="149"/>
      <c r="JVB127" s="149"/>
      <c r="JVC127" s="149"/>
      <c r="JVD127" s="149"/>
      <c r="JVE127" s="149"/>
      <c r="JVF127" s="149"/>
      <c r="JVG127" s="149"/>
      <c r="JVH127" s="149"/>
      <c r="JVI127" s="149"/>
      <c r="JVJ127" s="149"/>
      <c r="JVK127" s="149"/>
      <c r="JVL127" s="149"/>
      <c r="JVM127" s="149"/>
      <c r="JVN127" s="149"/>
      <c r="JVO127" s="149"/>
      <c r="JVP127" s="149"/>
      <c r="JVQ127" s="149"/>
      <c r="JVR127" s="149"/>
      <c r="JVS127" s="149"/>
      <c r="JVT127" s="149"/>
      <c r="JVU127" s="149"/>
      <c r="JVV127" s="149"/>
      <c r="JVW127" s="149"/>
      <c r="JVX127" s="149"/>
      <c r="JVY127" s="149"/>
      <c r="JVZ127" s="149"/>
      <c r="JWA127" s="149"/>
      <c r="JWB127" s="149"/>
      <c r="JWC127" s="149"/>
      <c r="JWD127" s="149"/>
      <c r="JWE127" s="149"/>
      <c r="JWF127" s="149"/>
      <c r="JWG127" s="149"/>
      <c r="JWH127" s="149"/>
      <c r="JWI127" s="149"/>
      <c r="JWJ127" s="149"/>
      <c r="JWK127" s="149"/>
      <c r="JWL127" s="149"/>
      <c r="JWM127" s="149"/>
      <c r="JWN127" s="149"/>
      <c r="JWO127" s="149"/>
      <c r="JWP127" s="149"/>
      <c r="JWQ127" s="149"/>
      <c r="JWR127" s="149"/>
      <c r="JWS127" s="149"/>
      <c r="JWT127" s="149"/>
      <c r="JWU127" s="149"/>
      <c r="JWV127" s="149"/>
      <c r="JWW127" s="149"/>
      <c r="JWX127" s="149"/>
      <c r="JWY127" s="149"/>
      <c r="JWZ127" s="149"/>
      <c r="JXA127" s="149"/>
      <c r="JXB127" s="149"/>
      <c r="JXC127" s="149"/>
      <c r="JXD127" s="149"/>
      <c r="JXE127" s="149"/>
      <c r="JXF127" s="149"/>
      <c r="JXG127" s="149"/>
      <c r="JXH127" s="149"/>
      <c r="JXI127" s="149"/>
      <c r="JXJ127" s="149"/>
      <c r="JXK127" s="149"/>
      <c r="JXL127" s="149"/>
      <c r="JXM127" s="149"/>
      <c r="JXN127" s="149"/>
      <c r="JXO127" s="149"/>
      <c r="JXP127" s="149"/>
      <c r="JXQ127" s="149"/>
      <c r="JXR127" s="149"/>
      <c r="JXS127" s="149"/>
      <c r="JXT127" s="149"/>
      <c r="JXU127" s="149"/>
      <c r="JXV127" s="149"/>
      <c r="JXW127" s="149"/>
      <c r="JXX127" s="149"/>
      <c r="JXY127" s="149"/>
      <c r="JXZ127" s="149"/>
      <c r="JYA127" s="149"/>
      <c r="JYB127" s="149"/>
      <c r="JYC127" s="149"/>
      <c r="JYD127" s="149"/>
      <c r="JYE127" s="149"/>
      <c r="JYF127" s="149"/>
      <c r="JYG127" s="149"/>
      <c r="JYH127" s="149"/>
      <c r="JYI127" s="149"/>
      <c r="JYJ127" s="149"/>
      <c r="JYK127" s="149"/>
      <c r="JYL127" s="149"/>
      <c r="JYM127" s="149"/>
      <c r="JYN127" s="149"/>
      <c r="JYO127" s="149"/>
      <c r="JYP127" s="149"/>
      <c r="JYQ127" s="149"/>
      <c r="JYR127" s="149"/>
      <c r="JYS127" s="149"/>
      <c r="JYT127" s="149"/>
      <c r="JYU127" s="149"/>
      <c r="JYV127" s="149"/>
      <c r="JYW127" s="149"/>
      <c r="JYX127" s="149"/>
      <c r="JYY127" s="149"/>
      <c r="JYZ127" s="149"/>
      <c r="JZA127" s="149"/>
      <c r="JZB127" s="149"/>
      <c r="JZC127" s="149"/>
      <c r="JZD127" s="149"/>
      <c r="JZE127" s="149"/>
      <c r="JZF127" s="149"/>
      <c r="JZG127" s="149"/>
      <c r="JZH127" s="149"/>
      <c r="JZI127" s="149"/>
      <c r="JZJ127" s="149"/>
      <c r="JZK127" s="149"/>
      <c r="JZL127" s="149"/>
      <c r="JZM127" s="149"/>
      <c r="JZN127" s="149"/>
      <c r="JZO127" s="149"/>
      <c r="JZP127" s="149"/>
      <c r="JZQ127" s="149"/>
      <c r="JZR127" s="149"/>
      <c r="JZS127" s="149"/>
      <c r="JZT127" s="149"/>
      <c r="JZU127" s="149"/>
      <c r="JZV127" s="149"/>
      <c r="JZW127" s="149"/>
      <c r="JZX127" s="149"/>
      <c r="JZY127" s="149"/>
      <c r="JZZ127" s="149"/>
      <c r="KAA127" s="149"/>
      <c r="KAB127" s="149"/>
      <c r="KAC127" s="149"/>
      <c r="KAD127" s="149"/>
      <c r="KAE127" s="149"/>
      <c r="KAF127" s="149"/>
      <c r="KAG127" s="149"/>
      <c r="KAH127" s="149"/>
      <c r="KAI127" s="149"/>
      <c r="KAJ127" s="149"/>
      <c r="KAK127" s="149"/>
      <c r="KAL127" s="149"/>
      <c r="KAM127" s="149"/>
      <c r="KAN127" s="149"/>
      <c r="KAO127" s="149"/>
      <c r="KAP127" s="149"/>
      <c r="KAQ127" s="149"/>
      <c r="KAR127" s="149"/>
      <c r="KAS127" s="149"/>
      <c r="KAT127" s="149"/>
      <c r="KAU127" s="149"/>
      <c r="KAV127" s="149"/>
      <c r="KAW127" s="149"/>
      <c r="KAX127" s="149"/>
      <c r="KAY127" s="149"/>
      <c r="KAZ127" s="149"/>
      <c r="KBA127" s="149"/>
      <c r="KBB127" s="149"/>
      <c r="KBC127" s="149"/>
      <c r="KBD127" s="149"/>
      <c r="KBE127" s="149"/>
      <c r="KBF127" s="149"/>
      <c r="KBG127" s="149"/>
      <c r="KBH127" s="149"/>
      <c r="KBI127" s="149"/>
      <c r="KBJ127" s="149"/>
      <c r="KBK127" s="149"/>
      <c r="KBL127" s="149"/>
      <c r="KBM127" s="149"/>
      <c r="KBN127" s="149"/>
      <c r="KBO127" s="149"/>
      <c r="KBP127" s="149"/>
      <c r="KBQ127" s="149"/>
      <c r="KBR127" s="149"/>
      <c r="KBS127" s="149"/>
      <c r="KBT127" s="149"/>
      <c r="KBU127" s="149"/>
      <c r="KBV127" s="149"/>
      <c r="KBW127" s="149"/>
      <c r="KBX127" s="149"/>
      <c r="KBY127" s="149"/>
      <c r="KBZ127" s="149"/>
      <c r="KCA127" s="149"/>
      <c r="KCB127" s="149"/>
      <c r="KCC127" s="149"/>
      <c r="KCD127" s="149"/>
      <c r="KCE127" s="149"/>
      <c r="KCF127" s="149"/>
      <c r="KCG127" s="149"/>
      <c r="KCH127" s="149"/>
      <c r="KCI127" s="149"/>
      <c r="KCJ127" s="149"/>
      <c r="KCK127" s="149"/>
      <c r="KCL127" s="149"/>
      <c r="KCM127" s="149"/>
      <c r="KCN127" s="149"/>
      <c r="KCO127" s="149"/>
      <c r="KCP127" s="149"/>
      <c r="KCQ127" s="149"/>
      <c r="KCR127" s="149"/>
      <c r="KCS127" s="149"/>
      <c r="KCT127" s="149"/>
      <c r="KCU127" s="149"/>
      <c r="KCV127" s="149"/>
      <c r="KCW127" s="149"/>
      <c r="KCX127" s="149"/>
      <c r="KCY127" s="149"/>
      <c r="KCZ127" s="149"/>
      <c r="KDA127" s="149"/>
      <c r="KDB127" s="149"/>
      <c r="KDC127" s="149"/>
      <c r="KDD127" s="149"/>
      <c r="KDE127" s="149"/>
      <c r="KDF127" s="149"/>
      <c r="KDG127" s="149"/>
      <c r="KDH127" s="149"/>
      <c r="KDI127" s="149"/>
      <c r="KDJ127" s="149"/>
      <c r="KDK127" s="149"/>
      <c r="KDL127" s="149"/>
      <c r="KDM127" s="149"/>
      <c r="KDN127" s="149"/>
      <c r="KDO127" s="149"/>
      <c r="KDP127" s="149"/>
      <c r="KDQ127" s="149"/>
      <c r="KDR127" s="149"/>
      <c r="KDS127" s="149"/>
      <c r="KDT127" s="149"/>
      <c r="KDU127" s="149"/>
      <c r="KDV127" s="149"/>
      <c r="KDW127" s="149"/>
      <c r="KDX127" s="149"/>
      <c r="KDY127" s="149"/>
      <c r="KDZ127" s="149"/>
      <c r="KEA127" s="149"/>
      <c r="KEB127" s="149"/>
      <c r="KEC127" s="149"/>
      <c r="KED127" s="149"/>
      <c r="KEE127" s="149"/>
      <c r="KEF127" s="149"/>
      <c r="KEG127" s="149"/>
      <c r="KEH127" s="149"/>
      <c r="KEI127" s="149"/>
      <c r="KEJ127" s="149"/>
      <c r="KEK127" s="149"/>
      <c r="KEL127" s="149"/>
      <c r="KEM127" s="149"/>
      <c r="KEN127" s="149"/>
      <c r="KEO127" s="149"/>
      <c r="KEP127" s="149"/>
      <c r="KEQ127" s="149"/>
      <c r="KER127" s="149"/>
      <c r="KES127" s="149"/>
      <c r="KET127" s="149"/>
      <c r="KEU127" s="149"/>
      <c r="KEV127" s="149"/>
      <c r="KEW127" s="149"/>
      <c r="KEX127" s="149"/>
      <c r="KEY127" s="149"/>
      <c r="KEZ127" s="149"/>
      <c r="KFA127" s="149"/>
      <c r="KFB127" s="149"/>
      <c r="KFC127" s="149"/>
      <c r="KFD127" s="149"/>
      <c r="KFE127" s="149"/>
      <c r="KFF127" s="149"/>
      <c r="KFG127" s="149"/>
      <c r="KFH127" s="149"/>
      <c r="KFI127" s="149"/>
      <c r="KFJ127" s="149"/>
      <c r="KFK127" s="149"/>
      <c r="KFL127" s="149"/>
      <c r="KFM127" s="149"/>
      <c r="KFN127" s="149"/>
      <c r="KFO127" s="149"/>
      <c r="KFP127" s="149"/>
      <c r="KFQ127" s="149"/>
      <c r="KFR127" s="149"/>
      <c r="KFS127" s="149"/>
      <c r="KFT127" s="149"/>
      <c r="KFU127" s="149"/>
      <c r="KFV127" s="149"/>
      <c r="KFW127" s="149"/>
      <c r="KFX127" s="149"/>
      <c r="KFY127" s="149"/>
      <c r="KFZ127" s="149"/>
      <c r="KGA127" s="149"/>
      <c r="KGB127" s="149"/>
      <c r="KGC127" s="149"/>
      <c r="KGD127" s="149"/>
      <c r="KGE127" s="149"/>
      <c r="KGF127" s="149"/>
      <c r="KGG127" s="149"/>
      <c r="KGH127" s="149"/>
      <c r="KGI127" s="149"/>
      <c r="KGJ127" s="149"/>
      <c r="KGK127" s="149"/>
      <c r="KGL127" s="149"/>
      <c r="KGM127" s="149"/>
      <c r="KGN127" s="149"/>
      <c r="KGO127" s="149"/>
      <c r="KGP127" s="149"/>
      <c r="KGQ127" s="149"/>
      <c r="KGR127" s="149"/>
      <c r="KGS127" s="149"/>
      <c r="KGT127" s="149"/>
      <c r="KGU127" s="149"/>
      <c r="KGV127" s="149"/>
      <c r="KGW127" s="149"/>
      <c r="KGX127" s="149"/>
      <c r="KGY127" s="149"/>
      <c r="KGZ127" s="149"/>
      <c r="KHA127" s="149"/>
      <c r="KHB127" s="149"/>
      <c r="KHC127" s="149"/>
      <c r="KHD127" s="149"/>
      <c r="KHE127" s="149"/>
      <c r="KHF127" s="149"/>
      <c r="KHG127" s="149"/>
      <c r="KHH127" s="149"/>
      <c r="KHI127" s="149"/>
      <c r="KHJ127" s="149"/>
      <c r="KHK127" s="149"/>
      <c r="KHL127" s="149"/>
      <c r="KHM127" s="149"/>
      <c r="KHN127" s="149"/>
      <c r="KHO127" s="149"/>
      <c r="KHP127" s="149"/>
      <c r="KHQ127" s="149"/>
      <c r="KHR127" s="149"/>
      <c r="KHS127" s="149"/>
      <c r="KHT127" s="149"/>
      <c r="KHU127" s="149"/>
      <c r="KHV127" s="149"/>
      <c r="KHW127" s="149"/>
      <c r="KHX127" s="149"/>
      <c r="KHY127" s="149"/>
      <c r="KHZ127" s="149"/>
      <c r="KIA127" s="149"/>
      <c r="KIB127" s="149"/>
      <c r="KIC127" s="149"/>
      <c r="KID127" s="149"/>
      <c r="KIE127" s="149"/>
      <c r="KIF127" s="149"/>
      <c r="KIG127" s="149"/>
      <c r="KIH127" s="149"/>
      <c r="KII127" s="149"/>
      <c r="KIJ127" s="149"/>
      <c r="KIK127" s="149"/>
      <c r="KIL127" s="149"/>
      <c r="KIM127" s="149"/>
      <c r="KIN127" s="149"/>
      <c r="KIO127" s="149"/>
      <c r="KIP127" s="149"/>
      <c r="KIQ127" s="149"/>
      <c r="KIR127" s="149"/>
      <c r="KIS127" s="149"/>
      <c r="KIT127" s="149"/>
      <c r="KIU127" s="149"/>
      <c r="KIV127" s="149"/>
      <c r="KIW127" s="149"/>
      <c r="KIX127" s="149"/>
      <c r="KIY127" s="149"/>
      <c r="KIZ127" s="149"/>
      <c r="KJA127" s="149"/>
      <c r="KJB127" s="149"/>
      <c r="KJC127" s="149"/>
      <c r="KJD127" s="149"/>
      <c r="KJE127" s="149"/>
      <c r="KJF127" s="149"/>
      <c r="KJG127" s="149"/>
      <c r="KJH127" s="149"/>
      <c r="KJI127" s="149"/>
      <c r="KJJ127" s="149"/>
      <c r="KJK127" s="149"/>
      <c r="KJL127" s="149"/>
      <c r="KJM127" s="149"/>
      <c r="KJN127" s="149"/>
      <c r="KJO127" s="149"/>
      <c r="KJP127" s="149"/>
      <c r="KJQ127" s="149"/>
      <c r="KJR127" s="149"/>
      <c r="KJS127" s="149"/>
      <c r="KJT127" s="149"/>
      <c r="KJU127" s="149"/>
      <c r="KJV127" s="149"/>
      <c r="KJW127" s="149"/>
      <c r="KJX127" s="149"/>
      <c r="KJY127" s="149"/>
      <c r="KJZ127" s="149"/>
      <c r="KKA127" s="149"/>
      <c r="KKB127" s="149"/>
      <c r="KKC127" s="149"/>
      <c r="KKD127" s="149"/>
      <c r="KKE127" s="149"/>
      <c r="KKF127" s="149"/>
      <c r="KKG127" s="149"/>
      <c r="KKH127" s="149"/>
      <c r="KKI127" s="149"/>
      <c r="KKJ127" s="149"/>
      <c r="KKK127" s="149"/>
      <c r="KKL127" s="149"/>
      <c r="KKM127" s="149"/>
      <c r="KKN127" s="149"/>
      <c r="KKO127" s="149"/>
      <c r="KKP127" s="149"/>
      <c r="KKQ127" s="149"/>
      <c r="KKR127" s="149"/>
      <c r="KKS127" s="149"/>
      <c r="KKT127" s="149"/>
      <c r="KKU127" s="149"/>
      <c r="KKV127" s="149"/>
      <c r="KKW127" s="149"/>
      <c r="KKX127" s="149"/>
      <c r="KKY127" s="149"/>
      <c r="KKZ127" s="149"/>
      <c r="KLA127" s="149"/>
      <c r="KLB127" s="149"/>
      <c r="KLC127" s="149"/>
      <c r="KLD127" s="149"/>
      <c r="KLE127" s="149"/>
      <c r="KLF127" s="149"/>
      <c r="KLG127" s="149"/>
      <c r="KLH127" s="149"/>
      <c r="KLI127" s="149"/>
      <c r="KLJ127" s="149"/>
      <c r="KLK127" s="149"/>
      <c r="KLL127" s="149"/>
      <c r="KLM127" s="149"/>
      <c r="KLN127" s="149"/>
      <c r="KLO127" s="149"/>
      <c r="KLP127" s="149"/>
      <c r="KLQ127" s="149"/>
      <c r="KLR127" s="149"/>
      <c r="KLS127" s="149"/>
      <c r="KLT127" s="149"/>
      <c r="KLU127" s="149"/>
      <c r="KLV127" s="149"/>
      <c r="KLW127" s="149"/>
      <c r="KLX127" s="149"/>
      <c r="KLY127" s="149"/>
      <c r="KLZ127" s="149"/>
      <c r="KMA127" s="149"/>
      <c r="KMB127" s="149"/>
      <c r="KMC127" s="149"/>
      <c r="KMD127" s="149"/>
      <c r="KME127" s="149"/>
      <c r="KMF127" s="149"/>
      <c r="KMG127" s="149"/>
      <c r="KMH127" s="149"/>
      <c r="KMI127" s="149"/>
      <c r="KMJ127" s="149"/>
      <c r="KMK127" s="149"/>
      <c r="KML127" s="149"/>
      <c r="KMM127" s="149"/>
      <c r="KMN127" s="149"/>
      <c r="KMO127" s="149"/>
      <c r="KMP127" s="149"/>
      <c r="KMQ127" s="149"/>
      <c r="KMR127" s="149"/>
      <c r="KMS127" s="149"/>
      <c r="KMT127" s="149"/>
      <c r="KMU127" s="149"/>
      <c r="KMV127" s="149"/>
      <c r="KMW127" s="149"/>
      <c r="KMX127" s="149"/>
      <c r="KMY127" s="149"/>
      <c r="KMZ127" s="149"/>
      <c r="KNA127" s="149"/>
      <c r="KNB127" s="149"/>
      <c r="KNC127" s="149"/>
      <c r="KND127" s="149"/>
      <c r="KNE127" s="149"/>
      <c r="KNF127" s="149"/>
      <c r="KNG127" s="149"/>
      <c r="KNH127" s="149"/>
      <c r="KNI127" s="149"/>
      <c r="KNJ127" s="149"/>
      <c r="KNK127" s="149"/>
      <c r="KNL127" s="149"/>
      <c r="KNM127" s="149"/>
      <c r="KNN127" s="149"/>
      <c r="KNO127" s="149"/>
      <c r="KNP127" s="149"/>
      <c r="KNQ127" s="149"/>
      <c r="KNR127" s="149"/>
      <c r="KNS127" s="149"/>
      <c r="KNT127" s="149"/>
      <c r="KNU127" s="149"/>
      <c r="KNV127" s="149"/>
      <c r="KNW127" s="149"/>
      <c r="KNX127" s="149"/>
      <c r="KNY127" s="149"/>
      <c r="KNZ127" s="149"/>
      <c r="KOA127" s="149"/>
      <c r="KOB127" s="149"/>
      <c r="KOC127" s="149"/>
      <c r="KOD127" s="149"/>
      <c r="KOE127" s="149"/>
      <c r="KOF127" s="149"/>
      <c r="KOG127" s="149"/>
      <c r="KOH127" s="149"/>
      <c r="KOI127" s="149"/>
      <c r="KOJ127" s="149"/>
      <c r="KOK127" s="149"/>
      <c r="KOL127" s="149"/>
      <c r="KOM127" s="149"/>
      <c r="KON127" s="149"/>
      <c r="KOO127" s="149"/>
      <c r="KOP127" s="149"/>
      <c r="KOQ127" s="149"/>
      <c r="KOR127" s="149"/>
      <c r="KOS127" s="149"/>
      <c r="KOT127" s="149"/>
      <c r="KOU127" s="149"/>
      <c r="KOV127" s="149"/>
      <c r="KOW127" s="149"/>
      <c r="KOX127" s="149"/>
      <c r="KOY127" s="149"/>
      <c r="KOZ127" s="149"/>
      <c r="KPA127" s="149"/>
      <c r="KPB127" s="149"/>
      <c r="KPC127" s="149"/>
      <c r="KPD127" s="149"/>
      <c r="KPE127" s="149"/>
      <c r="KPF127" s="149"/>
      <c r="KPG127" s="149"/>
      <c r="KPH127" s="149"/>
      <c r="KPI127" s="149"/>
      <c r="KPJ127" s="149"/>
      <c r="KPK127" s="149"/>
      <c r="KPL127" s="149"/>
      <c r="KPM127" s="149"/>
      <c r="KPN127" s="149"/>
      <c r="KPO127" s="149"/>
      <c r="KPP127" s="149"/>
      <c r="KPQ127" s="149"/>
      <c r="KPR127" s="149"/>
      <c r="KPS127" s="149"/>
      <c r="KPT127" s="149"/>
      <c r="KPU127" s="149"/>
      <c r="KPV127" s="149"/>
      <c r="KPW127" s="149"/>
      <c r="KPX127" s="149"/>
      <c r="KPY127" s="149"/>
      <c r="KPZ127" s="149"/>
      <c r="KQA127" s="149"/>
      <c r="KQB127" s="149"/>
      <c r="KQC127" s="149"/>
      <c r="KQD127" s="149"/>
      <c r="KQE127" s="149"/>
      <c r="KQF127" s="149"/>
      <c r="KQG127" s="149"/>
      <c r="KQH127" s="149"/>
      <c r="KQI127" s="149"/>
      <c r="KQJ127" s="149"/>
      <c r="KQK127" s="149"/>
      <c r="KQL127" s="149"/>
      <c r="KQM127" s="149"/>
      <c r="KQN127" s="149"/>
      <c r="KQO127" s="149"/>
      <c r="KQP127" s="149"/>
      <c r="KQQ127" s="149"/>
      <c r="KQR127" s="149"/>
      <c r="KQS127" s="149"/>
      <c r="KQT127" s="149"/>
      <c r="KQU127" s="149"/>
      <c r="KQV127" s="149"/>
      <c r="KQW127" s="149"/>
      <c r="KQX127" s="149"/>
      <c r="KQY127" s="149"/>
      <c r="KQZ127" s="149"/>
      <c r="KRA127" s="149"/>
      <c r="KRB127" s="149"/>
      <c r="KRC127" s="149"/>
      <c r="KRD127" s="149"/>
      <c r="KRE127" s="149"/>
      <c r="KRF127" s="149"/>
      <c r="KRG127" s="149"/>
      <c r="KRH127" s="149"/>
      <c r="KRI127" s="149"/>
      <c r="KRJ127" s="149"/>
      <c r="KRK127" s="149"/>
      <c r="KRL127" s="149"/>
      <c r="KRM127" s="149"/>
      <c r="KRN127" s="149"/>
      <c r="KRO127" s="149"/>
      <c r="KRP127" s="149"/>
      <c r="KRQ127" s="149"/>
      <c r="KRR127" s="149"/>
      <c r="KRS127" s="149"/>
      <c r="KRT127" s="149"/>
      <c r="KRU127" s="149"/>
      <c r="KRV127" s="149"/>
      <c r="KRW127" s="149"/>
      <c r="KRX127" s="149"/>
      <c r="KRY127" s="149"/>
      <c r="KRZ127" s="149"/>
      <c r="KSA127" s="149"/>
      <c r="KSB127" s="149"/>
      <c r="KSC127" s="149"/>
      <c r="KSD127" s="149"/>
      <c r="KSE127" s="149"/>
      <c r="KSF127" s="149"/>
      <c r="KSG127" s="149"/>
      <c r="KSH127" s="149"/>
      <c r="KSI127" s="149"/>
      <c r="KSJ127" s="149"/>
      <c r="KSK127" s="149"/>
      <c r="KSL127" s="149"/>
      <c r="KSM127" s="149"/>
      <c r="KSN127" s="149"/>
      <c r="KSO127" s="149"/>
      <c r="KSP127" s="149"/>
      <c r="KSQ127" s="149"/>
      <c r="KSR127" s="149"/>
      <c r="KSS127" s="149"/>
      <c r="KST127" s="149"/>
      <c r="KSU127" s="149"/>
      <c r="KSV127" s="149"/>
      <c r="KSW127" s="149"/>
      <c r="KSX127" s="149"/>
      <c r="KSY127" s="149"/>
      <c r="KSZ127" s="149"/>
      <c r="KTA127" s="149"/>
      <c r="KTB127" s="149"/>
      <c r="KTC127" s="149"/>
      <c r="KTD127" s="149"/>
      <c r="KTE127" s="149"/>
      <c r="KTF127" s="149"/>
      <c r="KTG127" s="149"/>
      <c r="KTH127" s="149"/>
      <c r="KTI127" s="149"/>
      <c r="KTJ127" s="149"/>
      <c r="KTK127" s="149"/>
      <c r="KTL127" s="149"/>
      <c r="KTM127" s="149"/>
      <c r="KTN127" s="149"/>
      <c r="KTO127" s="149"/>
      <c r="KTP127" s="149"/>
      <c r="KTQ127" s="149"/>
      <c r="KTR127" s="149"/>
      <c r="KTS127" s="149"/>
      <c r="KTT127" s="149"/>
      <c r="KTU127" s="149"/>
      <c r="KTV127" s="149"/>
      <c r="KTW127" s="149"/>
      <c r="KTX127" s="149"/>
      <c r="KTY127" s="149"/>
      <c r="KTZ127" s="149"/>
      <c r="KUA127" s="149"/>
      <c r="KUB127" s="149"/>
      <c r="KUC127" s="149"/>
      <c r="KUD127" s="149"/>
      <c r="KUE127" s="149"/>
      <c r="KUF127" s="149"/>
      <c r="KUG127" s="149"/>
      <c r="KUH127" s="149"/>
      <c r="KUI127" s="149"/>
      <c r="KUJ127" s="149"/>
      <c r="KUK127" s="149"/>
      <c r="KUL127" s="149"/>
      <c r="KUM127" s="149"/>
      <c r="KUN127" s="149"/>
      <c r="KUO127" s="149"/>
      <c r="KUP127" s="149"/>
      <c r="KUQ127" s="149"/>
      <c r="KUR127" s="149"/>
      <c r="KUS127" s="149"/>
      <c r="KUT127" s="149"/>
      <c r="KUU127" s="149"/>
      <c r="KUV127" s="149"/>
      <c r="KUW127" s="149"/>
      <c r="KUX127" s="149"/>
      <c r="KUY127" s="149"/>
      <c r="KUZ127" s="149"/>
      <c r="KVA127" s="149"/>
      <c r="KVB127" s="149"/>
      <c r="KVC127" s="149"/>
      <c r="KVD127" s="149"/>
      <c r="KVE127" s="149"/>
      <c r="KVF127" s="149"/>
      <c r="KVG127" s="149"/>
      <c r="KVH127" s="149"/>
      <c r="KVI127" s="149"/>
      <c r="KVJ127" s="149"/>
      <c r="KVK127" s="149"/>
      <c r="KVL127" s="149"/>
      <c r="KVM127" s="149"/>
      <c r="KVN127" s="149"/>
      <c r="KVO127" s="149"/>
      <c r="KVP127" s="149"/>
      <c r="KVQ127" s="149"/>
      <c r="KVR127" s="149"/>
      <c r="KVS127" s="149"/>
      <c r="KVT127" s="149"/>
      <c r="KVU127" s="149"/>
      <c r="KVV127" s="149"/>
      <c r="KVW127" s="149"/>
      <c r="KVX127" s="149"/>
      <c r="KVY127" s="149"/>
      <c r="KVZ127" s="149"/>
      <c r="KWA127" s="149"/>
      <c r="KWB127" s="149"/>
      <c r="KWC127" s="149"/>
      <c r="KWD127" s="149"/>
      <c r="KWE127" s="149"/>
      <c r="KWF127" s="149"/>
      <c r="KWG127" s="149"/>
      <c r="KWH127" s="149"/>
      <c r="KWI127" s="149"/>
      <c r="KWJ127" s="149"/>
      <c r="KWK127" s="149"/>
      <c r="KWL127" s="149"/>
      <c r="KWM127" s="149"/>
      <c r="KWN127" s="149"/>
      <c r="KWO127" s="149"/>
      <c r="KWP127" s="149"/>
      <c r="KWQ127" s="149"/>
      <c r="KWR127" s="149"/>
      <c r="KWS127" s="149"/>
      <c r="KWT127" s="149"/>
      <c r="KWU127" s="149"/>
      <c r="KWV127" s="149"/>
      <c r="KWW127" s="149"/>
      <c r="KWX127" s="149"/>
      <c r="KWY127" s="149"/>
      <c r="KWZ127" s="149"/>
      <c r="KXA127" s="149"/>
      <c r="KXB127" s="149"/>
      <c r="KXC127" s="149"/>
      <c r="KXD127" s="149"/>
      <c r="KXE127" s="149"/>
      <c r="KXF127" s="149"/>
      <c r="KXG127" s="149"/>
      <c r="KXH127" s="149"/>
      <c r="KXI127" s="149"/>
      <c r="KXJ127" s="149"/>
      <c r="KXK127" s="149"/>
      <c r="KXL127" s="149"/>
      <c r="KXM127" s="149"/>
      <c r="KXN127" s="149"/>
      <c r="KXO127" s="149"/>
      <c r="KXP127" s="149"/>
      <c r="KXQ127" s="149"/>
      <c r="KXR127" s="149"/>
      <c r="KXS127" s="149"/>
      <c r="KXT127" s="149"/>
      <c r="KXU127" s="149"/>
      <c r="KXV127" s="149"/>
      <c r="KXW127" s="149"/>
      <c r="KXX127" s="149"/>
      <c r="KXY127" s="149"/>
      <c r="KXZ127" s="149"/>
      <c r="KYA127" s="149"/>
      <c r="KYB127" s="149"/>
      <c r="KYC127" s="149"/>
      <c r="KYD127" s="149"/>
      <c r="KYE127" s="149"/>
      <c r="KYF127" s="149"/>
      <c r="KYG127" s="149"/>
      <c r="KYH127" s="149"/>
      <c r="KYI127" s="149"/>
      <c r="KYJ127" s="149"/>
      <c r="KYK127" s="149"/>
      <c r="KYL127" s="149"/>
      <c r="KYM127" s="149"/>
      <c r="KYN127" s="149"/>
      <c r="KYO127" s="149"/>
      <c r="KYP127" s="149"/>
      <c r="KYQ127" s="149"/>
      <c r="KYR127" s="149"/>
      <c r="KYS127" s="149"/>
      <c r="KYT127" s="149"/>
      <c r="KYU127" s="149"/>
      <c r="KYV127" s="149"/>
      <c r="KYW127" s="149"/>
      <c r="KYX127" s="149"/>
      <c r="KYY127" s="149"/>
      <c r="KYZ127" s="149"/>
      <c r="KZA127" s="149"/>
      <c r="KZB127" s="149"/>
      <c r="KZC127" s="149"/>
      <c r="KZD127" s="149"/>
      <c r="KZE127" s="149"/>
      <c r="KZF127" s="149"/>
      <c r="KZG127" s="149"/>
      <c r="KZH127" s="149"/>
      <c r="KZI127" s="149"/>
      <c r="KZJ127" s="149"/>
      <c r="KZK127" s="149"/>
      <c r="KZL127" s="149"/>
      <c r="KZM127" s="149"/>
      <c r="KZN127" s="149"/>
      <c r="KZO127" s="149"/>
      <c r="KZP127" s="149"/>
      <c r="KZQ127" s="149"/>
      <c r="KZR127" s="149"/>
      <c r="KZS127" s="149"/>
      <c r="KZT127" s="149"/>
      <c r="KZU127" s="149"/>
      <c r="KZV127" s="149"/>
      <c r="KZW127" s="149"/>
      <c r="KZX127" s="149"/>
      <c r="KZY127" s="149"/>
      <c r="KZZ127" s="149"/>
      <c r="LAA127" s="149"/>
      <c r="LAB127" s="149"/>
      <c r="LAC127" s="149"/>
      <c r="LAD127" s="149"/>
      <c r="LAE127" s="149"/>
      <c r="LAF127" s="149"/>
      <c r="LAG127" s="149"/>
      <c r="LAH127" s="149"/>
      <c r="LAI127" s="149"/>
      <c r="LAJ127" s="149"/>
      <c r="LAK127" s="149"/>
      <c r="LAL127" s="149"/>
      <c r="LAM127" s="149"/>
      <c r="LAN127" s="149"/>
      <c r="LAO127" s="149"/>
      <c r="LAP127" s="149"/>
      <c r="LAQ127" s="149"/>
      <c r="LAR127" s="149"/>
      <c r="LAS127" s="149"/>
      <c r="LAT127" s="149"/>
      <c r="LAU127" s="149"/>
      <c r="LAV127" s="149"/>
      <c r="LAW127" s="149"/>
      <c r="LAX127" s="149"/>
      <c r="LAY127" s="149"/>
      <c r="LAZ127" s="149"/>
      <c r="LBA127" s="149"/>
      <c r="LBB127" s="149"/>
      <c r="LBC127" s="149"/>
      <c r="LBD127" s="149"/>
      <c r="LBE127" s="149"/>
      <c r="LBF127" s="149"/>
      <c r="LBG127" s="149"/>
      <c r="LBH127" s="149"/>
      <c r="LBI127" s="149"/>
      <c r="LBJ127" s="149"/>
      <c r="LBK127" s="149"/>
      <c r="LBL127" s="149"/>
      <c r="LBM127" s="149"/>
      <c r="LBN127" s="149"/>
      <c r="LBO127" s="149"/>
      <c r="LBP127" s="149"/>
      <c r="LBQ127" s="149"/>
      <c r="LBR127" s="149"/>
      <c r="LBS127" s="149"/>
      <c r="LBT127" s="149"/>
      <c r="LBU127" s="149"/>
      <c r="LBV127" s="149"/>
      <c r="LBW127" s="149"/>
      <c r="LBX127" s="149"/>
      <c r="LBY127" s="149"/>
      <c r="LBZ127" s="149"/>
      <c r="LCA127" s="149"/>
      <c r="LCB127" s="149"/>
      <c r="LCC127" s="149"/>
      <c r="LCD127" s="149"/>
      <c r="LCE127" s="149"/>
      <c r="LCF127" s="149"/>
      <c r="LCG127" s="149"/>
      <c r="LCH127" s="149"/>
      <c r="LCI127" s="149"/>
      <c r="LCJ127" s="149"/>
      <c r="LCK127" s="149"/>
      <c r="LCL127" s="149"/>
      <c r="LCM127" s="149"/>
      <c r="LCN127" s="149"/>
      <c r="LCO127" s="149"/>
      <c r="LCP127" s="149"/>
      <c r="LCQ127" s="149"/>
      <c r="LCR127" s="149"/>
      <c r="LCS127" s="149"/>
      <c r="LCT127" s="149"/>
      <c r="LCU127" s="149"/>
      <c r="LCV127" s="149"/>
      <c r="LCW127" s="149"/>
      <c r="LCX127" s="149"/>
      <c r="LCY127" s="149"/>
      <c r="LCZ127" s="149"/>
      <c r="LDA127" s="149"/>
      <c r="LDB127" s="149"/>
      <c r="LDC127" s="149"/>
      <c r="LDD127" s="149"/>
      <c r="LDE127" s="149"/>
      <c r="LDF127" s="149"/>
      <c r="LDG127" s="149"/>
      <c r="LDH127" s="149"/>
      <c r="LDI127" s="149"/>
      <c r="LDJ127" s="149"/>
      <c r="LDK127" s="149"/>
      <c r="LDL127" s="149"/>
      <c r="LDM127" s="149"/>
      <c r="LDN127" s="149"/>
      <c r="LDO127" s="149"/>
      <c r="LDP127" s="149"/>
      <c r="LDQ127" s="149"/>
      <c r="LDR127" s="149"/>
      <c r="LDS127" s="149"/>
      <c r="LDT127" s="149"/>
      <c r="LDU127" s="149"/>
      <c r="LDV127" s="149"/>
      <c r="LDW127" s="149"/>
      <c r="LDX127" s="149"/>
      <c r="LDY127" s="149"/>
      <c r="LDZ127" s="149"/>
      <c r="LEA127" s="149"/>
      <c r="LEB127" s="149"/>
      <c r="LEC127" s="149"/>
      <c r="LED127" s="149"/>
      <c r="LEE127" s="149"/>
      <c r="LEF127" s="149"/>
      <c r="LEG127" s="149"/>
      <c r="LEH127" s="149"/>
      <c r="LEI127" s="149"/>
      <c r="LEJ127" s="149"/>
      <c r="LEK127" s="149"/>
      <c r="LEL127" s="149"/>
      <c r="LEM127" s="149"/>
      <c r="LEN127" s="149"/>
      <c r="LEO127" s="149"/>
      <c r="LEP127" s="149"/>
      <c r="LEQ127" s="149"/>
      <c r="LER127" s="149"/>
      <c r="LES127" s="149"/>
      <c r="LET127" s="149"/>
      <c r="LEU127" s="149"/>
      <c r="LEV127" s="149"/>
      <c r="LEW127" s="149"/>
      <c r="LEX127" s="149"/>
      <c r="LEY127" s="149"/>
      <c r="LEZ127" s="149"/>
      <c r="LFA127" s="149"/>
      <c r="LFB127" s="149"/>
      <c r="LFC127" s="149"/>
      <c r="LFD127" s="149"/>
      <c r="LFE127" s="149"/>
      <c r="LFF127" s="149"/>
      <c r="LFG127" s="149"/>
      <c r="LFH127" s="149"/>
      <c r="LFI127" s="149"/>
      <c r="LFJ127" s="149"/>
      <c r="LFK127" s="149"/>
      <c r="LFL127" s="149"/>
      <c r="LFM127" s="149"/>
      <c r="LFN127" s="149"/>
      <c r="LFO127" s="149"/>
      <c r="LFP127" s="149"/>
      <c r="LFQ127" s="149"/>
      <c r="LFR127" s="149"/>
      <c r="LFS127" s="149"/>
      <c r="LFT127" s="149"/>
      <c r="LFU127" s="149"/>
      <c r="LFV127" s="149"/>
      <c r="LFW127" s="149"/>
      <c r="LFX127" s="149"/>
      <c r="LFY127" s="149"/>
      <c r="LFZ127" s="149"/>
      <c r="LGA127" s="149"/>
      <c r="LGB127" s="149"/>
      <c r="LGC127" s="149"/>
      <c r="LGD127" s="149"/>
      <c r="LGE127" s="149"/>
      <c r="LGF127" s="149"/>
      <c r="LGG127" s="149"/>
      <c r="LGH127" s="149"/>
      <c r="LGI127" s="149"/>
      <c r="LGJ127" s="149"/>
      <c r="LGK127" s="149"/>
      <c r="LGL127" s="149"/>
      <c r="LGM127" s="149"/>
      <c r="LGN127" s="149"/>
      <c r="LGO127" s="149"/>
      <c r="LGP127" s="149"/>
      <c r="LGQ127" s="149"/>
      <c r="LGR127" s="149"/>
      <c r="LGS127" s="149"/>
      <c r="LGT127" s="149"/>
      <c r="LGU127" s="149"/>
      <c r="LGV127" s="149"/>
      <c r="LGW127" s="149"/>
      <c r="LGX127" s="149"/>
      <c r="LGY127" s="149"/>
      <c r="LGZ127" s="149"/>
      <c r="LHA127" s="149"/>
      <c r="LHB127" s="149"/>
      <c r="LHC127" s="149"/>
      <c r="LHD127" s="149"/>
      <c r="LHE127" s="149"/>
      <c r="LHF127" s="149"/>
      <c r="LHG127" s="149"/>
      <c r="LHH127" s="149"/>
      <c r="LHI127" s="149"/>
      <c r="LHJ127" s="149"/>
      <c r="LHK127" s="149"/>
      <c r="LHL127" s="149"/>
      <c r="LHM127" s="149"/>
      <c r="LHN127" s="149"/>
      <c r="LHO127" s="149"/>
      <c r="LHP127" s="149"/>
      <c r="LHQ127" s="149"/>
      <c r="LHR127" s="149"/>
      <c r="LHS127" s="149"/>
      <c r="LHT127" s="149"/>
      <c r="LHU127" s="149"/>
      <c r="LHV127" s="149"/>
      <c r="LHW127" s="149"/>
      <c r="LHX127" s="149"/>
      <c r="LHY127" s="149"/>
      <c r="LHZ127" s="149"/>
      <c r="LIA127" s="149"/>
      <c r="LIB127" s="149"/>
      <c r="LIC127" s="149"/>
      <c r="LID127" s="149"/>
      <c r="LIE127" s="149"/>
      <c r="LIF127" s="149"/>
      <c r="LIG127" s="149"/>
      <c r="LIH127" s="149"/>
      <c r="LII127" s="149"/>
      <c r="LIJ127" s="149"/>
      <c r="LIK127" s="149"/>
      <c r="LIL127" s="149"/>
      <c r="LIM127" s="149"/>
      <c r="LIN127" s="149"/>
      <c r="LIO127" s="149"/>
      <c r="LIP127" s="149"/>
      <c r="LIQ127" s="149"/>
      <c r="LIR127" s="149"/>
      <c r="LIS127" s="149"/>
      <c r="LIT127" s="149"/>
      <c r="LIU127" s="149"/>
      <c r="LIV127" s="149"/>
      <c r="LIW127" s="149"/>
      <c r="LIX127" s="149"/>
      <c r="LIY127" s="149"/>
      <c r="LIZ127" s="149"/>
      <c r="LJA127" s="149"/>
      <c r="LJB127" s="149"/>
      <c r="LJC127" s="149"/>
      <c r="LJD127" s="149"/>
      <c r="LJE127" s="149"/>
      <c r="LJF127" s="149"/>
      <c r="LJG127" s="149"/>
      <c r="LJH127" s="149"/>
      <c r="LJI127" s="149"/>
      <c r="LJJ127" s="149"/>
      <c r="LJK127" s="149"/>
      <c r="LJL127" s="149"/>
      <c r="LJM127" s="149"/>
      <c r="LJN127" s="149"/>
      <c r="LJO127" s="149"/>
      <c r="LJP127" s="149"/>
      <c r="LJQ127" s="149"/>
      <c r="LJR127" s="149"/>
      <c r="LJS127" s="149"/>
      <c r="LJT127" s="149"/>
      <c r="LJU127" s="149"/>
      <c r="LJV127" s="149"/>
      <c r="LJW127" s="149"/>
      <c r="LJX127" s="149"/>
      <c r="LJY127" s="149"/>
      <c r="LJZ127" s="149"/>
      <c r="LKA127" s="149"/>
      <c r="LKB127" s="149"/>
      <c r="LKC127" s="149"/>
      <c r="LKD127" s="149"/>
      <c r="LKE127" s="149"/>
      <c r="LKF127" s="149"/>
      <c r="LKG127" s="149"/>
      <c r="LKH127" s="149"/>
      <c r="LKI127" s="149"/>
      <c r="LKJ127" s="149"/>
      <c r="LKK127" s="149"/>
      <c r="LKL127" s="149"/>
      <c r="LKM127" s="149"/>
      <c r="LKN127" s="149"/>
      <c r="LKO127" s="149"/>
      <c r="LKP127" s="149"/>
      <c r="LKQ127" s="149"/>
      <c r="LKR127" s="149"/>
      <c r="LKS127" s="149"/>
      <c r="LKT127" s="149"/>
      <c r="LKU127" s="149"/>
      <c r="LKV127" s="149"/>
      <c r="LKW127" s="149"/>
      <c r="LKX127" s="149"/>
      <c r="LKY127" s="149"/>
      <c r="LKZ127" s="149"/>
      <c r="LLA127" s="149"/>
      <c r="LLB127" s="149"/>
      <c r="LLC127" s="149"/>
      <c r="LLD127" s="149"/>
      <c r="LLE127" s="149"/>
      <c r="LLF127" s="149"/>
      <c r="LLG127" s="149"/>
      <c r="LLH127" s="149"/>
      <c r="LLI127" s="149"/>
      <c r="LLJ127" s="149"/>
      <c r="LLK127" s="149"/>
      <c r="LLL127" s="149"/>
      <c r="LLM127" s="149"/>
      <c r="LLN127" s="149"/>
      <c r="LLO127" s="149"/>
      <c r="LLP127" s="149"/>
      <c r="LLQ127" s="149"/>
      <c r="LLR127" s="149"/>
      <c r="LLS127" s="149"/>
      <c r="LLT127" s="149"/>
      <c r="LLU127" s="149"/>
      <c r="LLV127" s="149"/>
      <c r="LLW127" s="149"/>
      <c r="LLX127" s="149"/>
      <c r="LLY127" s="149"/>
      <c r="LLZ127" s="149"/>
      <c r="LMA127" s="149"/>
      <c r="LMB127" s="149"/>
      <c r="LMC127" s="149"/>
      <c r="LMD127" s="149"/>
      <c r="LME127" s="149"/>
      <c r="LMF127" s="149"/>
      <c r="LMG127" s="149"/>
      <c r="LMH127" s="149"/>
      <c r="LMI127" s="149"/>
      <c r="LMJ127" s="149"/>
      <c r="LMK127" s="149"/>
      <c r="LML127" s="149"/>
      <c r="LMM127" s="149"/>
      <c r="LMN127" s="149"/>
      <c r="LMO127" s="149"/>
      <c r="LMP127" s="149"/>
      <c r="LMQ127" s="149"/>
      <c r="LMR127" s="149"/>
      <c r="LMS127" s="149"/>
      <c r="LMT127" s="149"/>
      <c r="LMU127" s="149"/>
      <c r="LMV127" s="149"/>
      <c r="LMW127" s="149"/>
      <c r="LMX127" s="149"/>
      <c r="LMY127" s="149"/>
      <c r="LMZ127" s="149"/>
      <c r="LNA127" s="149"/>
      <c r="LNB127" s="149"/>
      <c r="LNC127" s="149"/>
      <c r="LND127" s="149"/>
      <c r="LNE127" s="149"/>
      <c r="LNF127" s="149"/>
      <c r="LNG127" s="149"/>
      <c r="LNH127" s="149"/>
      <c r="LNI127" s="149"/>
      <c r="LNJ127" s="149"/>
      <c r="LNK127" s="149"/>
      <c r="LNL127" s="149"/>
      <c r="LNM127" s="149"/>
      <c r="LNN127" s="149"/>
      <c r="LNO127" s="149"/>
      <c r="LNP127" s="149"/>
      <c r="LNQ127" s="149"/>
      <c r="LNR127" s="149"/>
      <c r="LNS127" s="149"/>
      <c r="LNT127" s="149"/>
      <c r="LNU127" s="149"/>
      <c r="LNV127" s="149"/>
      <c r="LNW127" s="149"/>
      <c r="LNX127" s="149"/>
      <c r="LNY127" s="149"/>
      <c r="LNZ127" s="149"/>
      <c r="LOA127" s="149"/>
      <c r="LOB127" s="149"/>
      <c r="LOC127" s="149"/>
      <c r="LOD127" s="149"/>
      <c r="LOE127" s="149"/>
      <c r="LOF127" s="149"/>
      <c r="LOG127" s="149"/>
      <c r="LOH127" s="149"/>
      <c r="LOI127" s="149"/>
      <c r="LOJ127" s="149"/>
      <c r="LOK127" s="149"/>
      <c r="LOL127" s="149"/>
      <c r="LOM127" s="149"/>
      <c r="LON127" s="149"/>
      <c r="LOO127" s="149"/>
      <c r="LOP127" s="149"/>
      <c r="LOQ127" s="149"/>
      <c r="LOR127" s="149"/>
      <c r="LOS127" s="149"/>
      <c r="LOT127" s="149"/>
      <c r="LOU127" s="149"/>
      <c r="LOV127" s="149"/>
      <c r="LOW127" s="149"/>
      <c r="LOX127" s="149"/>
      <c r="LOY127" s="149"/>
      <c r="LOZ127" s="149"/>
      <c r="LPA127" s="149"/>
      <c r="LPB127" s="149"/>
      <c r="LPC127" s="149"/>
      <c r="LPD127" s="149"/>
      <c r="LPE127" s="149"/>
      <c r="LPF127" s="149"/>
      <c r="LPG127" s="149"/>
      <c r="LPH127" s="149"/>
      <c r="LPI127" s="149"/>
      <c r="LPJ127" s="149"/>
      <c r="LPK127" s="149"/>
      <c r="LPL127" s="149"/>
      <c r="LPM127" s="149"/>
      <c r="LPN127" s="149"/>
      <c r="LPO127" s="149"/>
      <c r="LPP127" s="149"/>
      <c r="LPQ127" s="149"/>
      <c r="LPR127" s="149"/>
      <c r="LPS127" s="149"/>
      <c r="LPT127" s="149"/>
      <c r="LPU127" s="149"/>
      <c r="LPV127" s="149"/>
      <c r="LPW127" s="149"/>
      <c r="LPX127" s="149"/>
      <c r="LPY127" s="149"/>
      <c r="LPZ127" s="149"/>
      <c r="LQA127" s="149"/>
      <c r="LQB127" s="149"/>
      <c r="LQC127" s="149"/>
      <c r="LQD127" s="149"/>
      <c r="LQE127" s="149"/>
      <c r="LQF127" s="149"/>
      <c r="LQG127" s="149"/>
      <c r="LQH127" s="149"/>
      <c r="LQI127" s="149"/>
      <c r="LQJ127" s="149"/>
      <c r="LQK127" s="149"/>
      <c r="LQL127" s="149"/>
      <c r="LQM127" s="149"/>
      <c r="LQN127" s="149"/>
      <c r="LQO127" s="149"/>
      <c r="LQP127" s="149"/>
      <c r="LQQ127" s="149"/>
      <c r="LQR127" s="149"/>
      <c r="LQS127" s="149"/>
      <c r="LQT127" s="149"/>
      <c r="LQU127" s="149"/>
      <c r="LQV127" s="149"/>
      <c r="LQW127" s="149"/>
      <c r="LQX127" s="149"/>
      <c r="LQY127" s="149"/>
      <c r="LQZ127" s="149"/>
      <c r="LRA127" s="149"/>
      <c r="LRB127" s="149"/>
      <c r="LRC127" s="149"/>
      <c r="LRD127" s="149"/>
      <c r="LRE127" s="149"/>
      <c r="LRF127" s="149"/>
      <c r="LRG127" s="149"/>
      <c r="LRH127" s="149"/>
      <c r="LRI127" s="149"/>
      <c r="LRJ127" s="149"/>
      <c r="LRK127" s="149"/>
      <c r="LRL127" s="149"/>
      <c r="LRM127" s="149"/>
      <c r="LRN127" s="149"/>
      <c r="LRO127" s="149"/>
      <c r="LRP127" s="149"/>
      <c r="LRQ127" s="149"/>
      <c r="LRR127" s="149"/>
      <c r="LRS127" s="149"/>
      <c r="LRT127" s="149"/>
      <c r="LRU127" s="149"/>
      <c r="LRV127" s="149"/>
      <c r="LRW127" s="149"/>
      <c r="LRX127" s="149"/>
      <c r="LRY127" s="149"/>
      <c r="LRZ127" s="149"/>
      <c r="LSA127" s="149"/>
      <c r="LSB127" s="149"/>
      <c r="LSC127" s="149"/>
      <c r="LSD127" s="149"/>
      <c r="LSE127" s="149"/>
      <c r="LSF127" s="149"/>
      <c r="LSG127" s="149"/>
      <c r="LSH127" s="149"/>
      <c r="LSI127" s="149"/>
      <c r="LSJ127" s="149"/>
      <c r="LSK127" s="149"/>
      <c r="LSL127" s="149"/>
      <c r="LSM127" s="149"/>
      <c r="LSN127" s="149"/>
      <c r="LSO127" s="149"/>
      <c r="LSP127" s="149"/>
      <c r="LSQ127" s="149"/>
      <c r="LSR127" s="149"/>
      <c r="LSS127" s="149"/>
      <c r="LST127" s="149"/>
      <c r="LSU127" s="149"/>
      <c r="LSV127" s="149"/>
      <c r="LSW127" s="149"/>
      <c r="LSX127" s="149"/>
      <c r="LSY127" s="149"/>
      <c r="LSZ127" s="149"/>
      <c r="LTA127" s="149"/>
      <c r="LTB127" s="149"/>
      <c r="LTC127" s="149"/>
      <c r="LTD127" s="149"/>
      <c r="LTE127" s="149"/>
      <c r="LTF127" s="149"/>
      <c r="LTG127" s="149"/>
      <c r="LTH127" s="149"/>
      <c r="LTI127" s="149"/>
      <c r="LTJ127" s="149"/>
      <c r="LTK127" s="149"/>
      <c r="LTL127" s="149"/>
      <c r="LTM127" s="149"/>
      <c r="LTN127" s="149"/>
      <c r="LTO127" s="149"/>
      <c r="LTP127" s="149"/>
      <c r="LTQ127" s="149"/>
      <c r="LTR127" s="149"/>
      <c r="LTS127" s="149"/>
      <c r="LTT127" s="149"/>
      <c r="LTU127" s="149"/>
      <c r="LTV127" s="149"/>
      <c r="LTW127" s="149"/>
      <c r="LTX127" s="149"/>
      <c r="LTY127" s="149"/>
      <c r="LTZ127" s="149"/>
      <c r="LUA127" s="149"/>
      <c r="LUB127" s="149"/>
      <c r="LUC127" s="149"/>
      <c r="LUD127" s="149"/>
      <c r="LUE127" s="149"/>
      <c r="LUF127" s="149"/>
      <c r="LUG127" s="149"/>
      <c r="LUH127" s="149"/>
      <c r="LUI127" s="149"/>
      <c r="LUJ127" s="149"/>
      <c r="LUK127" s="149"/>
      <c r="LUL127" s="149"/>
      <c r="LUM127" s="149"/>
      <c r="LUN127" s="149"/>
      <c r="LUO127" s="149"/>
      <c r="LUP127" s="149"/>
      <c r="LUQ127" s="149"/>
      <c r="LUR127" s="149"/>
      <c r="LUS127" s="149"/>
      <c r="LUT127" s="149"/>
      <c r="LUU127" s="149"/>
      <c r="LUV127" s="149"/>
      <c r="LUW127" s="149"/>
      <c r="LUX127" s="149"/>
      <c r="LUY127" s="149"/>
      <c r="LUZ127" s="149"/>
      <c r="LVA127" s="149"/>
      <c r="LVB127" s="149"/>
      <c r="LVC127" s="149"/>
      <c r="LVD127" s="149"/>
      <c r="LVE127" s="149"/>
      <c r="LVF127" s="149"/>
      <c r="LVG127" s="149"/>
      <c r="LVH127" s="149"/>
      <c r="LVI127" s="149"/>
      <c r="LVJ127" s="149"/>
      <c r="LVK127" s="149"/>
      <c r="LVL127" s="149"/>
      <c r="LVM127" s="149"/>
      <c r="LVN127" s="149"/>
      <c r="LVO127" s="149"/>
      <c r="LVP127" s="149"/>
      <c r="LVQ127" s="149"/>
      <c r="LVR127" s="149"/>
      <c r="LVS127" s="149"/>
      <c r="LVT127" s="149"/>
      <c r="LVU127" s="149"/>
      <c r="LVV127" s="149"/>
      <c r="LVW127" s="149"/>
      <c r="LVX127" s="149"/>
      <c r="LVY127" s="149"/>
      <c r="LVZ127" s="149"/>
      <c r="LWA127" s="149"/>
      <c r="LWB127" s="149"/>
      <c r="LWC127" s="149"/>
      <c r="LWD127" s="149"/>
      <c r="LWE127" s="149"/>
      <c r="LWF127" s="149"/>
      <c r="LWG127" s="149"/>
      <c r="LWH127" s="149"/>
      <c r="LWI127" s="149"/>
      <c r="LWJ127" s="149"/>
      <c r="LWK127" s="149"/>
      <c r="LWL127" s="149"/>
      <c r="LWM127" s="149"/>
      <c r="LWN127" s="149"/>
      <c r="LWO127" s="149"/>
      <c r="LWP127" s="149"/>
      <c r="LWQ127" s="149"/>
      <c r="LWR127" s="149"/>
      <c r="LWS127" s="149"/>
      <c r="LWT127" s="149"/>
      <c r="LWU127" s="149"/>
      <c r="LWV127" s="149"/>
      <c r="LWW127" s="149"/>
      <c r="LWX127" s="149"/>
      <c r="LWY127" s="149"/>
      <c r="LWZ127" s="149"/>
      <c r="LXA127" s="149"/>
      <c r="LXB127" s="149"/>
      <c r="LXC127" s="149"/>
      <c r="LXD127" s="149"/>
      <c r="LXE127" s="149"/>
      <c r="LXF127" s="149"/>
      <c r="LXG127" s="149"/>
      <c r="LXH127" s="149"/>
      <c r="LXI127" s="149"/>
      <c r="LXJ127" s="149"/>
      <c r="LXK127" s="149"/>
      <c r="LXL127" s="149"/>
      <c r="LXM127" s="149"/>
      <c r="LXN127" s="149"/>
      <c r="LXO127" s="149"/>
      <c r="LXP127" s="149"/>
      <c r="LXQ127" s="149"/>
      <c r="LXR127" s="149"/>
      <c r="LXS127" s="149"/>
      <c r="LXT127" s="149"/>
      <c r="LXU127" s="149"/>
      <c r="LXV127" s="149"/>
      <c r="LXW127" s="149"/>
      <c r="LXX127" s="149"/>
      <c r="LXY127" s="149"/>
      <c r="LXZ127" s="149"/>
      <c r="LYA127" s="149"/>
      <c r="LYB127" s="149"/>
      <c r="LYC127" s="149"/>
      <c r="LYD127" s="149"/>
      <c r="LYE127" s="149"/>
      <c r="LYF127" s="149"/>
      <c r="LYG127" s="149"/>
      <c r="LYH127" s="149"/>
      <c r="LYI127" s="149"/>
      <c r="LYJ127" s="149"/>
      <c r="LYK127" s="149"/>
      <c r="LYL127" s="149"/>
      <c r="LYM127" s="149"/>
      <c r="LYN127" s="149"/>
      <c r="LYO127" s="149"/>
      <c r="LYP127" s="149"/>
      <c r="LYQ127" s="149"/>
      <c r="LYR127" s="149"/>
      <c r="LYS127" s="149"/>
      <c r="LYT127" s="149"/>
      <c r="LYU127" s="149"/>
      <c r="LYV127" s="149"/>
      <c r="LYW127" s="149"/>
      <c r="LYX127" s="149"/>
      <c r="LYY127" s="149"/>
      <c r="LYZ127" s="149"/>
      <c r="LZA127" s="149"/>
      <c r="LZB127" s="149"/>
      <c r="LZC127" s="149"/>
      <c r="LZD127" s="149"/>
      <c r="LZE127" s="149"/>
      <c r="LZF127" s="149"/>
      <c r="LZG127" s="149"/>
      <c r="LZH127" s="149"/>
      <c r="LZI127" s="149"/>
      <c r="LZJ127" s="149"/>
      <c r="LZK127" s="149"/>
      <c r="LZL127" s="149"/>
      <c r="LZM127" s="149"/>
      <c r="LZN127" s="149"/>
      <c r="LZO127" s="149"/>
      <c r="LZP127" s="149"/>
      <c r="LZQ127" s="149"/>
      <c r="LZR127" s="149"/>
      <c r="LZS127" s="149"/>
      <c r="LZT127" s="149"/>
      <c r="LZU127" s="149"/>
      <c r="LZV127" s="149"/>
      <c r="LZW127" s="149"/>
      <c r="LZX127" s="149"/>
      <c r="LZY127" s="149"/>
      <c r="LZZ127" s="149"/>
      <c r="MAA127" s="149"/>
      <c r="MAB127" s="149"/>
      <c r="MAC127" s="149"/>
      <c r="MAD127" s="149"/>
      <c r="MAE127" s="149"/>
      <c r="MAF127" s="149"/>
      <c r="MAG127" s="149"/>
      <c r="MAH127" s="149"/>
      <c r="MAI127" s="149"/>
      <c r="MAJ127" s="149"/>
      <c r="MAK127" s="149"/>
      <c r="MAL127" s="149"/>
      <c r="MAM127" s="149"/>
      <c r="MAN127" s="149"/>
      <c r="MAO127" s="149"/>
      <c r="MAP127" s="149"/>
      <c r="MAQ127" s="149"/>
      <c r="MAR127" s="149"/>
      <c r="MAS127" s="149"/>
      <c r="MAT127" s="149"/>
      <c r="MAU127" s="149"/>
      <c r="MAV127" s="149"/>
      <c r="MAW127" s="149"/>
      <c r="MAX127" s="149"/>
      <c r="MAY127" s="149"/>
      <c r="MAZ127" s="149"/>
      <c r="MBA127" s="149"/>
      <c r="MBB127" s="149"/>
      <c r="MBC127" s="149"/>
      <c r="MBD127" s="149"/>
      <c r="MBE127" s="149"/>
      <c r="MBF127" s="149"/>
      <c r="MBG127" s="149"/>
      <c r="MBH127" s="149"/>
      <c r="MBI127" s="149"/>
      <c r="MBJ127" s="149"/>
      <c r="MBK127" s="149"/>
      <c r="MBL127" s="149"/>
      <c r="MBM127" s="149"/>
      <c r="MBN127" s="149"/>
      <c r="MBO127" s="149"/>
      <c r="MBP127" s="149"/>
      <c r="MBQ127" s="149"/>
      <c r="MBR127" s="149"/>
      <c r="MBS127" s="149"/>
      <c r="MBT127" s="149"/>
      <c r="MBU127" s="149"/>
      <c r="MBV127" s="149"/>
      <c r="MBW127" s="149"/>
      <c r="MBX127" s="149"/>
      <c r="MBY127" s="149"/>
      <c r="MBZ127" s="149"/>
      <c r="MCA127" s="149"/>
      <c r="MCB127" s="149"/>
      <c r="MCC127" s="149"/>
      <c r="MCD127" s="149"/>
      <c r="MCE127" s="149"/>
      <c r="MCF127" s="149"/>
      <c r="MCG127" s="149"/>
      <c r="MCH127" s="149"/>
      <c r="MCI127" s="149"/>
      <c r="MCJ127" s="149"/>
      <c r="MCK127" s="149"/>
      <c r="MCL127" s="149"/>
      <c r="MCM127" s="149"/>
      <c r="MCN127" s="149"/>
      <c r="MCO127" s="149"/>
      <c r="MCP127" s="149"/>
      <c r="MCQ127" s="149"/>
      <c r="MCR127" s="149"/>
      <c r="MCS127" s="149"/>
      <c r="MCT127" s="149"/>
      <c r="MCU127" s="149"/>
      <c r="MCV127" s="149"/>
      <c r="MCW127" s="149"/>
      <c r="MCX127" s="149"/>
      <c r="MCY127" s="149"/>
      <c r="MCZ127" s="149"/>
      <c r="MDA127" s="149"/>
      <c r="MDB127" s="149"/>
      <c r="MDC127" s="149"/>
      <c r="MDD127" s="149"/>
      <c r="MDE127" s="149"/>
      <c r="MDF127" s="149"/>
      <c r="MDG127" s="149"/>
      <c r="MDH127" s="149"/>
      <c r="MDI127" s="149"/>
      <c r="MDJ127" s="149"/>
      <c r="MDK127" s="149"/>
      <c r="MDL127" s="149"/>
      <c r="MDM127" s="149"/>
      <c r="MDN127" s="149"/>
      <c r="MDO127" s="149"/>
      <c r="MDP127" s="149"/>
      <c r="MDQ127" s="149"/>
      <c r="MDR127" s="149"/>
      <c r="MDS127" s="149"/>
      <c r="MDT127" s="149"/>
      <c r="MDU127" s="149"/>
      <c r="MDV127" s="149"/>
      <c r="MDW127" s="149"/>
      <c r="MDX127" s="149"/>
      <c r="MDY127" s="149"/>
      <c r="MDZ127" s="149"/>
      <c r="MEA127" s="149"/>
      <c r="MEB127" s="149"/>
      <c r="MEC127" s="149"/>
      <c r="MED127" s="149"/>
      <c r="MEE127" s="149"/>
      <c r="MEF127" s="149"/>
      <c r="MEG127" s="149"/>
      <c r="MEH127" s="149"/>
      <c r="MEI127" s="149"/>
      <c r="MEJ127" s="149"/>
      <c r="MEK127" s="149"/>
      <c r="MEL127" s="149"/>
      <c r="MEM127" s="149"/>
      <c r="MEN127" s="149"/>
      <c r="MEO127" s="149"/>
      <c r="MEP127" s="149"/>
      <c r="MEQ127" s="149"/>
      <c r="MER127" s="149"/>
      <c r="MES127" s="149"/>
      <c r="MET127" s="149"/>
      <c r="MEU127" s="149"/>
      <c r="MEV127" s="149"/>
      <c r="MEW127" s="149"/>
      <c r="MEX127" s="149"/>
      <c r="MEY127" s="149"/>
      <c r="MEZ127" s="149"/>
      <c r="MFA127" s="149"/>
      <c r="MFB127" s="149"/>
      <c r="MFC127" s="149"/>
      <c r="MFD127" s="149"/>
      <c r="MFE127" s="149"/>
      <c r="MFF127" s="149"/>
      <c r="MFG127" s="149"/>
      <c r="MFH127" s="149"/>
      <c r="MFI127" s="149"/>
      <c r="MFJ127" s="149"/>
      <c r="MFK127" s="149"/>
      <c r="MFL127" s="149"/>
      <c r="MFM127" s="149"/>
      <c r="MFN127" s="149"/>
      <c r="MFO127" s="149"/>
      <c r="MFP127" s="149"/>
      <c r="MFQ127" s="149"/>
      <c r="MFR127" s="149"/>
      <c r="MFS127" s="149"/>
      <c r="MFT127" s="149"/>
      <c r="MFU127" s="149"/>
      <c r="MFV127" s="149"/>
      <c r="MFW127" s="149"/>
      <c r="MFX127" s="149"/>
      <c r="MFY127" s="149"/>
      <c r="MFZ127" s="149"/>
      <c r="MGA127" s="149"/>
      <c r="MGB127" s="149"/>
      <c r="MGC127" s="149"/>
      <c r="MGD127" s="149"/>
      <c r="MGE127" s="149"/>
      <c r="MGF127" s="149"/>
      <c r="MGG127" s="149"/>
      <c r="MGH127" s="149"/>
      <c r="MGI127" s="149"/>
      <c r="MGJ127" s="149"/>
      <c r="MGK127" s="149"/>
      <c r="MGL127" s="149"/>
      <c r="MGM127" s="149"/>
      <c r="MGN127" s="149"/>
      <c r="MGO127" s="149"/>
      <c r="MGP127" s="149"/>
      <c r="MGQ127" s="149"/>
      <c r="MGR127" s="149"/>
      <c r="MGS127" s="149"/>
      <c r="MGT127" s="149"/>
      <c r="MGU127" s="149"/>
      <c r="MGV127" s="149"/>
      <c r="MGW127" s="149"/>
      <c r="MGX127" s="149"/>
      <c r="MGY127" s="149"/>
      <c r="MGZ127" s="149"/>
      <c r="MHA127" s="149"/>
      <c r="MHB127" s="149"/>
      <c r="MHC127" s="149"/>
      <c r="MHD127" s="149"/>
      <c r="MHE127" s="149"/>
      <c r="MHF127" s="149"/>
      <c r="MHG127" s="149"/>
      <c r="MHH127" s="149"/>
      <c r="MHI127" s="149"/>
      <c r="MHJ127" s="149"/>
      <c r="MHK127" s="149"/>
      <c r="MHL127" s="149"/>
      <c r="MHM127" s="149"/>
      <c r="MHN127" s="149"/>
      <c r="MHO127" s="149"/>
      <c r="MHP127" s="149"/>
      <c r="MHQ127" s="149"/>
      <c r="MHR127" s="149"/>
      <c r="MHS127" s="149"/>
      <c r="MHT127" s="149"/>
      <c r="MHU127" s="149"/>
      <c r="MHV127" s="149"/>
      <c r="MHW127" s="149"/>
      <c r="MHX127" s="149"/>
      <c r="MHY127" s="149"/>
      <c r="MHZ127" s="149"/>
      <c r="MIA127" s="149"/>
      <c r="MIB127" s="149"/>
      <c r="MIC127" s="149"/>
      <c r="MID127" s="149"/>
      <c r="MIE127" s="149"/>
      <c r="MIF127" s="149"/>
      <c r="MIG127" s="149"/>
      <c r="MIH127" s="149"/>
      <c r="MII127" s="149"/>
      <c r="MIJ127" s="149"/>
      <c r="MIK127" s="149"/>
      <c r="MIL127" s="149"/>
      <c r="MIM127" s="149"/>
      <c r="MIN127" s="149"/>
      <c r="MIO127" s="149"/>
      <c r="MIP127" s="149"/>
      <c r="MIQ127" s="149"/>
      <c r="MIR127" s="149"/>
      <c r="MIS127" s="149"/>
      <c r="MIT127" s="149"/>
      <c r="MIU127" s="149"/>
      <c r="MIV127" s="149"/>
      <c r="MIW127" s="149"/>
      <c r="MIX127" s="149"/>
      <c r="MIY127" s="149"/>
      <c r="MIZ127" s="149"/>
      <c r="MJA127" s="149"/>
      <c r="MJB127" s="149"/>
      <c r="MJC127" s="149"/>
      <c r="MJD127" s="149"/>
      <c r="MJE127" s="149"/>
      <c r="MJF127" s="149"/>
      <c r="MJG127" s="149"/>
      <c r="MJH127" s="149"/>
      <c r="MJI127" s="149"/>
      <c r="MJJ127" s="149"/>
      <c r="MJK127" s="149"/>
      <c r="MJL127" s="149"/>
      <c r="MJM127" s="149"/>
      <c r="MJN127" s="149"/>
      <c r="MJO127" s="149"/>
      <c r="MJP127" s="149"/>
      <c r="MJQ127" s="149"/>
      <c r="MJR127" s="149"/>
      <c r="MJS127" s="149"/>
      <c r="MJT127" s="149"/>
      <c r="MJU127" s="149"/>
      <c r="MJV127" s="149"/>
      <c r="MJW127" s="149"/>
      <c r="MJX127" s="149"/>
      <c r="MJY127" s="149"/>
      <c r="MJZ127" s="149"/>
      <c r="MKA127" s="149"/>
      <c r="MKB127" s="149"/>
      <c r="MKC127" s="149"/>
      <c r="MKD127" s="149"/>
      <c r="MKE127" s="149"/>
      <c r="MKF127" s="149"/>
      <c r="MKG127" s="149"/>
      <c r="MKH127" s="149"/>
      <c r="MKI127" s="149"/>
      <c r="MKJ127" s="149"/>
      <c r="MKK127" s="149"/>
      <c r="MKL127" s="149"/>
      <c r="MKM127" s="149"/>
      <c r="MKN127" s="149"/>
      <c r="MKO127" s="149"/>
      <c r="MKP127" s="149"/>
      <c r="MKQ127" s="149"/>
      <c r="MKR127" s="149"/>
      <c r="MKS127" s="149"/>
      <c r="MKT127" s="149"/>
      <c r="MKU127" s="149"/>
      <c r="MKV127" s="149"/>
      <c r="MKW127" s="149"/>
      <c r="MKX127" s="149"/>
      <c r="MKY127" s="149"/>
      <c r="MKZ127" s="149"/>
      <c r="MLA127" s="149"/>
      <c r="MLB127" s="149"/>
      <c r="MLC127" s="149"/>
      <c r="MLD127" s="149"/>
      <c r="MLE127" s="149"/>
      <c r="MLF127" s="149"/>
      <c r="MLG127" s="149"/>
      <c r="MLH127" s="149"/>
      <c r="MLI127" s="149"/>
      <c r="MLJ127" s="149"/>
      <c r="MLK127" s="149"/>
      <c r="MLL127" s="149"/>
      <c r="MLM127" s="149"/>
      <c r="MLN127" s="149"/>
      <c r="MLO127" s="149"/>
      <c r="MLP127" s="149"/>
      <c r="MLQ127" s="149"/>
      <c r="MLR127" s="149"/>
      <c r="MLS127" s="149"/>
      <c r="MLT127" s="149"/>
      <c r="MLU127" s="149"/>
      <c r="MLV127" s="149"/>
      <c r="MLW127" s="149"/>
      <c r="MLX127" s="149"/>
      <c r="MLY127" s="149"/>
      <c r="MLZ127" s="149"/>
      <c r="MMA127" s="149"/>
      <c r="MMB127" s="149"/>
      <c r="MMC127" s="149"/>
      <c r="MMD127" s="149"/>
      <c r="MME127" s="149"/>
      <c r="MMF127" s="149"/>
      <c r="MMG127" s="149"/>
      <c r="MMH127" s="149"/>
      <c r="MMI127" s="149"/>
      <c r="MMJ127" s="149"/>
      <c r="MMK127" s="149"/>
      <c r="MML127" s="149"/>
      <c r="MMM127" s="149"/>
      <c r="MMN127" s="149"/>
      <c r="MMO127" s="149"/>
      <c r="MMP127" s="149"/>
      <c r="MMQ127" s="149"/>
      <c r="MMR127" s="149"/>
      <c r="MMS127" s="149"/>
      <c r="MMT127" s="149"/>
      <c r="MMU127" s="149"/>
      <c r="MMV127" s="149"/>
      <c r="MMW127" s="149"/>
      <c r="MMX127" s="149"/>
      <c r="MMY127" s="149"/>
      <c r="MMZ127" s="149"/>
      <c r="MNA127" s="149"/>
      <c r="MNB127" s="149"/>
      <c r="MNC127" s="149"/>
      <c r="MND127" s="149"/>
      <c r="MNE127" s="149"/>
      <c r="MNF127" s="149"/>
      <c r="MNG127" s="149"/>
      <c r="MNH127" s="149"/>
      <c r="MNI127" s="149"/>
      <c r="MNJ127" s="149"/>
      <c r="MNK127" s="149"/>
      <c r="MNL127" s="149"/>
      <c r="MNM127" s="149"/>
      <c r="MNN127" s="149"/>
      <c r="MNO127" s="149"/>
      <c r="MNP127" s="149"/>
      <c r="MNQ127" s="149"/>
      <c r="MNR127" s="149"/>
      <c r="MNS127" s="149"/>
      <c r="MNT127" s="149"/>
      <c r="MNU127" s="149"/>
      <c r="MNV127" s="149"/>
      <c r="MNW127" s="149"/>
      <c r="MNX127" s="149"/>
      <c r="MNY127" s="149"/>
      <c r="MNZ127" s="149"/>
      <c r="MOA127" s="149"/>
      <c r="MOB127" s="149"/>
      <c r="MOC127" s="149"/>
      <c r="MOD127" s="149"/>
      <c r="MOE127" s="149"/>
      <c r="MOF127" s="149"/>
      <c r="MOG127" s="149"/>
      <c r="MOH127" s="149"/>
      <c r="MOI127" s="149"/>
      <c r="MOJ127" s="149"/>
      <c r="MOK127" s="149"/>
      <c r="MOL127" s="149"/>
      <c r="MOM127" s="149"/>
      <c r="MON127" s="149"/>
      <c r="MOO127" s="149"/>
      <c r="MOP127" s="149"/>
      <c r="MOQ127" s="149"/>
      <c r="MOR127" s="149"/>
      <c r="MOS127" s="149"/>
      <c r="MOT127" s="149"/>
      <c r="MOU127" s="149"/>
      <c r="MOV127" s="149"/>
      <c r="MOW127" s="149"/>
      <c r="MOX127" s="149"/>
      <c r="MOY127" s="149"/>
      <c r="MOZ127" s="149"/>
      <c r="MPA127" s="149"/>
      <c r="MPB127" s="149"/>
      <c r="MPC127" s="149"/>
      <c r="MPD127" s="149"/>
      <c r="MPE127" s="149"/>
      <c r="MPF127" s="149"/>
      <c r="MPG127" s="149"/>
      <c r="MPH127" s="149"/>
      <c r="MPI127" s="149"/>
      <c r="MPJ127" s="149"/>
      <c r="MPK127" s="149"/>
      <c r="MPL127" s="149"/>
      <c r="MPM127" s="149"/>
      <c r="MPN127" s="149"/>
      <c r="MPO127" s="149"/>
      <c r="MPP127" s="149"/>
      <c r="MPQ127" s="149"/>
      <c r="MPR127" s="149"/>
      <c r="MPS127" s="149"/>
      <c r="MPT127" s="149"/>
      <c r="MPU127" s="149"/>
      <c r="MPV127" s="149"/>
      <c r="MPW127" s="149"/>
      <c r="MPX127" s="149"/>
      <c r="MPY127" s="149"/>
      <c r="MPZ127" s="149"/>
      <c r="MQA127" s="149"/>
      <c r="MQB127" s="149"/>
      <c r="MQC127" s="149"/>
      <c r="MQD127" s="149"/>
      <c r="MQE127" s="149"/>
      <c r="MQF127" s="149"/>
      <c r="MQG127" s="149"/>
      <c r="MQH127" s="149"/>
      <c r="MQI127" s="149"/>
      <c r="MQJ127" s="149"/>
      <c r="MQK127" s="149"/>
      <c r="MQL127" s="149"/>
      <c r="MQM127" s="149"/>
      <c r="MQN127" s="149"/>
      <c r="MQO127" s="149"/>
      <c r="MQP127" s="149"/>
      <c r="MQQ127" s="149"/>
      <c r="MQR127" s="149"/>
      <c r="MQS127" s="149"/>
      <c r="MQT127" s="149"/>
      <c r="MQU127" s="149"/>
      <c r="MQV127" s="149"/>
      <c r="MQW127" s="149"/>
      <c r="MQX127" s="149"/>
      <c r="MQY127" s="149"/>
      <c r="MQZ127" s="149"/>
      <c r="MRA127" s="149"/>
      <c r="MRB127" s="149"/>
      <c r="MRC127" s="149"/>
      <c r="MRD127" s="149"/>
      <c r="MRE127" s="149"/>
      <c r="MRF127" s="149"/>
      <c r="MRG127" s="149"/>
      <c r="MRH127" s="149"/>
      <c r="MRI127" s="149"/>
      <c r="MRJ127" s="149"/>
      <c r="MRK127" s="149"/>
      <c r="MRL127" s="149"/>
      <c r="MRM127" s="149"/>
      <c r="MRN127" s="149"/>
      <c r="MRO127" s="149"/>
      <c r="MRP127" s="149"/>
      <c r="MRQ127" s="149"/>
      <c r="MRR127" s="149"/>
      <c r="MRS127" s="149"/>
      <c r="MRT127" s="149"/>
      <c r="MRU127" s="149"/>
      <c r="MRV127" s="149"/>
      <c r="MRW127" s="149"/>
      <c r="MRX127" s="149"/>
      <c r="MRY127" s="149"/>
      <c r="MRZ127" s="149"/>
      <c r="MSA127" s="149"/>
      <c r="MSB127" s="149"/>
      <c r="MSC127" s="149"/>
      <c r="MSD127" s="149"/>
      <c r="MSE127" s="149"/>
      <c r="MSF127" s="149"/>
      <c r="MSG127" s="149"/>
      <c r="MSH127" s="149"/>
      <c r="MSI127" s="149"/>
      <c r="MSJ127" s="149"/>
      <c r="MSK127" s="149"/>
      <c r="MSL127" s="149"/>
      <c r="MSM127" s="149"/>
      <c r="MSN127" s="149"/>
      <c r="MSO127" s="149"/>
      <c r="MSP127" s="149"/>
      <c r="MSQ127" s="149"/>
      <c r="MSR127" s="149"/>
      <c r="MSS127" s="149"/>
      <c r="MST127" s="149"/>
      <c r="MSU127" s="149"/>
      <c r="MSV127" s="149"/>
      <c r="MSW127" s="149"/>
      <c r="MSX127" s="149"/>
      <c r="MSY127" s="149"/>
      <c r="MSZ127" s="149"/>
      <c r="MTA127" s="149"/>
      <c r="MTB127" s="149"/>
      <c r="MTC127" s="149"/>
      <c r="MTD127" s="149"/>
      <c r="MTE127" s="149"/>
      <c r="MTF127" s="149"/>
      <c r="MTG127" s="149"/>
      <c r="MTH127" s="149"/>
      <c r="MTI127" s="149"/>
      <c r="MTJ127" s="149"/>
      <c r="MTK127" s="149"/>
      <c r="MTL127" s="149"/>
      <c r="MTM127" s="149"/>
      <c r="MTN127" s="149"/>
      <c r="MTO127" s="149"/>
      <c r="MTP127" s="149"/>
      <c r="MTQ127" s="149"/>
      <c r="MTR127" s="149"/>
      <c r="MTS127" s="149"/>
      <c r="MTT127" s="149"/>
      <c r="MTU127" s="149"/>
      <c r="MTV127" s="149"/>
      <c r="MTW127" s="149"/>
      <c r="MTX127" s="149"/>
      <c r="MTY127" s="149"/>
      <c r="MTZ127" s="149"/>
      <c r="MUA127" s="149"/>
      <c r="MUB127" s="149"/>
      <c r="MUC127" s="149"/>
      <c r="MUD127" s="149"/>
      <c r="MUE127" s="149"/>
      <c r="MUF127" s="149"/>
      <c r="MUG127" s="149"/>
      <c r="MUH127" s="149"/>
      <c r="MUI127" s="149"/>
      <c r="MUJ127" s="149"/>
      <c r="MUK127" s="149"/>
      <c r="MUL127" s="149"/>
      <c r="MUM127" s="149"/>
      <c r="MUN127" s="149"/>
      <c r="MUO127" s="149"/>
      <c r="MUP127" s="149"/>
      <c r="MUQ127" s="149"/>
      <c r="MUR127" s="149"/>
      <c r="MUS127" s="149"/>
      <c r="MUT127" s="149"/>
      <c r="MUU127" s="149"/>
      <c r="MUV127" s="149"/>
      <c r="MUW127" s="149"/>
      <c r="MUX127" s="149"/>
      <c r="MUY127" s="149"/>
      <c r="MUZ127" s="149"/>
      <c r="MVA127" s="149"/>
      <c r="MVB127" s="149"/>
      <c r="MVC127" s="149"/>
      <c r="MVD127" s="149"/>
      <c r="MVE127" s="149"/>
      <c r="MVF127" s="149"/>
      <c r="MVG127" s="149"/>
      <c r="MVH127" s="149"/>
      <c r="MVI127" s="149"/>
      <c r="MVJ127" s="149"/>
      <c r="MVK127" s="149"/>
      <c r="MVL127" s="149"/>
      <c r="MVM127" s="149"/>
      <c r="MVN127" s="149"/>
      <c r="MVO127" s="149"/>
      <c r="MVP127" s="149"/>
      <c r="MVQ127" s="149"/>
      <c r="MVR127" s="149"/>
      <c r="MVS127" s="149"/>
      <c r="MVT127" s="149"/>
      <c r="MVU127" s="149"/>
      <c r="MVV127" s="149"/>
      <c r="MVW127" s="149"/>
      <c r="MVX127" s="149"/>
      <c r="MVY127" s="149"/>
      <c r="MVZ127" s="149"/>
      <c r="MWA127" s="149"/>
      <c r="MWB127" s="149"/>
      <c r="MWC127" s="149"/>
      <c r="MWD127" s="149"/>
      <c r="MWE127" s="149"/>
      <c r="MWF127" s="149"/>
      <c r="MWG127" s="149"/>
      <c r="MWH127" s="149"/>
      <c r="MWI127" s="149"/>
      <c r="MWJ127" s="149"/>
      <c r="MWK127" s="149"/>
      <c r="MWL127" s="149"/>
      <c r="MWM127" s="149"/>
      <c r="MWN127" s="149"/>
      <c r="MWO127" s="149"/>
      <c r="MWP127" s="149"/>
      <c r="MWQ127" s="149"/>
      <c r="MWR127" s="149"/>
      <c r="MWS127" s="149"/>
      <c r="MWT127" s="149"/>
      <c r="MWU127" s="149"/>
      <c r="MWV127" s="149"/>
      <c r="MWW127" s="149"/>
      <c r="MWX127" s="149"/>
      <c r="MWY127" s="149"/>
      <c r="MWZ127" s="149"/>
      <c r="MXA127" s="149"/>
      <c r="MXB127" s="149"/>
      <c r="MXC127" s="149"/>
      <c r="MXD127" s="149"/>
      <c r="MXE127" s="149"/>
      <c r="MXF127" s="149"/>
      <c r="MXG127" s="149"/>
      <c r="MXH127" s="149"/>
      <c r="MXI127" s="149"/>
      <c r="MXJ127" s="149"/>
      <c r="MXK127" s="149"/>
      <c r="MXL127" s="149"/>
      <c r="MXM127" s="149"/>
      <c r="MXN127" s="149"/>
      <c r="MXO127" s="149"/>
      <c r="MXP127" s="149"/>
      <c r="MXQ127" s="149"/>
      <c r="MXR127" s="149"/>
      <c r="MXS127" s="149"/>
      <c r="MXT127" s="149"/>
      <c r="MXU127" s="149"/>
      <c r="MXV127" s="149"/>
      <c r="MXW127" s="149"/>
      <c r="MXX127" s="149"/>
      <c r="MXY127" s="149"/>
      <c r="MXZ127" s="149"/>
      <c r="MYA127" s="149"/>
      <c r="MYB127" s="149"/>
      <c r="MYC127" s="149"/>
      <c r="MYD127" s="149"/>
      <c r="MYE127" s="149"/>
      <c r="MYF127" s="149"/>
      <c r="MYG127" s="149"/>
      <c r="MYH127" s="149"/>
      <c r="MYI127" s="149"/>
      <c r="MYJ127" s="149"/>
      <c r="MYK127" s="149"/>
      <c r="MYL127" s="149"/>
      <c r="MYM127" s="149"/>
      <c r="MYN127" s="149"/>
      <c r="MYO127" s="149"/>
      <c r="MYP127" s="149"/>
      <c r="MYQ127" s="149"/>
      <c r="MYR127" s="149"/>
      <c r="MYS127" s="149"/>
      <c r="MYT127" s="149"/>
      <c r="MYU127" s="149"/>
      <c r="MYV127" s="149"/>
      <c r="MYW127" s="149"/>
      <c r="MYX127" s="149"/>
      <c r="MYY127" s="149"/>
      <c r="MYZ127" s="149"/>
      <c r="MZA127" s="149"/>
      <c r="MZB127" s="149"/>
      <c r="MZC127" s="149"/>
      <c r="MZD127" s="149"/>
      <c r="MZE127" s="149"/>
      <c r="MZF127" s="149"/>
      <c r="MZG127" s="149"/>
      <c r="MZH127" s="149"/>
      <c r="MZI127" s="149"/>
      <c r="MZJ127" s="149"/>
      <c r="MZK127" s="149"/>
      <c r="MZL127" s="149"/>
      <c r="MZM127" s="149"/>
      <c r="MZN127" s="149"/>
      <c r="MZO127" s="149"/>
      <c r="MZP127" s="149"/>
      <c r="MZQ127" s="149"/>
      <c r="MZR127" s="149"/>
      <c r="MZS127" s="149"/>
      <c r="MZT127" s="149"/>
      <c r="MZU127" s="149"/>
      <c r="MZV127" s="149"/>
      <c r="MZW127" s="149"/>
      <c r="MZX127" s="149"/>
      <c r="MZY127" s="149"/>
      <c r="MZZ127" s="149"/>
      <c r="NAA127" s="149"/>
      <c r="NAB127" s="149"/>
      <c r="NAC127" s="149"/>
      <c r="NAD127" s="149"/>
      <c r="NAE127" s="149"/>
      <c r="NAF127" s="149"/>
      <c r="NAG127" s="149"/>
      <c r="NAH127" s="149"/>
      <c r="NAI127" s="149"/>
      <c r="NAJ127" s="149"/>
      <c r="NAK127" s="149"/>
      <c r="NAL127" s="149"/>
      <c r="NAM127" s="149"/>
      <c r="NAN127" s="149"/>
      <c r="NAO127" s="149"/>
      <c r="NAP127" s="149"/>
      <c r="NAQ127" s="149"/>
      <c r="NAR127" s="149"/>
      <c r="NAS127" s="149"/>
      <c r="NAT127" s="149"/>
      <c r="NAU127" s="149"/>
      <c r="NAV127" s="149"/>
      <c r="NAW127" s="149"/>
      <c r="NAX127" s="149"/>
      <c r="NAY127" s="149"/>
      <c r="NAZ127" s="149"/>
      <c r="NBA127" s="149"/>
      <c r="NBB127" s="149"/>
      <c r="NBC127" s="149"/>
      <c r="NBD127" s="149"/>
      <c r="NBE127" s="149"/>
      <c r="NBF127" s="149"/>
      <c r="NBG127" s="149"/>
      <c r="NBH127" s="149"/>
      <c r="NBI127" s="149"/>
      <c r="NBJ127" s="149"/>
      <c r="NBK127" s="149"/>
      <c r="NBL127" s="149"/>
      <c r="NBM127" s="149"/>
      <c r="NBN127" s="149"/>
      <c r="NBO127" s="149"/>
      <c r="NBP127" s="149"/>
      <c r="NBQ127" s="149"/>
      <c r="NBR127" s="149"/>
      <c r="NBS127" s="149"/>
      <c r="NBT127" s="149"/>
      <c r="NBU127" s="149"/>
      <c r="NBV127" s="149"/>
      <c r="NBW127" s="149"/>
      <c r="NBX127" s="149"/>
      <c r="NBY127" s="149"/>
      <c r="NBZ127" s="149"/>
      <c r="NCA127" s="149"/>
      <c r="NCB127" s="149"/>
      <c r="NCC127" s="149"/>
      <c r="NCD127" s="149"/>
      <c r="NCE127" s="149"/>
      <c r="NCF127" s="149"/>
      <c r="NCG127" s="149"/>
      <c r="NCH127" s="149"/>
      <c r="NCI127" s="149"/>
      <c r="NCJ127" s="149"/>
      <c r="NCK127" s="149"/>
      <c r="NCL127" s="149"/>
      <c r="NCM127" s="149"/>
      <c r="NCN127" s="149"/>
      <c r="NCO127" s="149"/>
      <c r="NCP127" s="149"/>
      <c r="NCQ127" s="149"/>
      <c r="NCR127" s="149"/>
      <c r="NCS127" s="149"/>
      <c r="NCT127" s="149"/>
      <c r="NCU127" s="149"/>
      <c r="NCV127" s="149"/>
      <c r="NCW127" s="149"/>
      <c r="NCX127" s="149"/>
      <c r="NCY127" s="149"/>
      <c r="NCZ127" s="149"/>
      <c r="NDA127" s="149"/>
      <c r="NDB127" s="149"/>
      <c r="NDC127" s="149"/>
      <c r="NDD127" s="149"/>
      <c r="NDE127" s="149"/>
      <c r="NDF127" s="149"/>
      <c r="NDG127" s="149"/>
      <c r="NDH127" s="149"/>
      <c r="NDI127" s="149"/>
      <c r="NDJ127" s="149"/>
      <c r="NDK127" s="149"/>
      <c r="NDL127" s="149"/>
      <c r="NDM127" s="149"/>
      <c r="NDN127" s="149"/>
      <c r="NDO127" s="149"/>
      <c r="NDP127" s="149"/>
      <c r="NDQ127" s="149"/>
      <c r="NDR127" s="149"/>
      <c r="NDS127" s="149"/>
      <c r="NDT127" s="149"/>
      <c r="NDU127" s="149"/>
      <c r="NDV127" s="149"/>
      <c r="NDW127" s="149"/>
      <c r="NDX127" s="149"/>
      <c r="NDY127" s="149"/>
      <c r="NDZ127" s="149"/>
      <c r="NEA127" s="149"/>
      <c r="NEB127" s="149"/>
      <c r="NEC127" s="149"/>
      <c r="NED127" s="149"/>
      <c r="NEE127" s="149"/>
      <c r="NEF127" s="149"/>
      <c r="NEG127" s="149"/>
      <c r="NEH127" s="149"/>
      <c r="NEI127" s="149"/>
      <c r="NEJ127" s="149"/>
      <c r="NEK127" s="149"/>
      <c r="NEL127" s="149"/>
      <c r="NEM127" s="149"/>
      <c r="NEN127" s="149"/>
      <c r="NEO127" s="149"/>
      <c r="NEP127" s="149"/>
      <c r="NEQ127" s="149"/>
      <c r="NER127" s="149"/>
      <c r="NES127" s="149"/>
      <c r="NET127" s="149"/>
      <c r="NEU127" s="149"/>
      <c r="NEV127" s="149"/>
      <c r="NEW127" s="149"/>
      <c r="NEX127" s="149"/>
      <c r="NEY127" s="149"/>
      <c r="NEZ127" s="149"/>
      <c r="NFA127" s="149"/>
      <c r="NFB127" s="149"/>
      <c r="NFC127" s="149"/>
      <c r="NFD127" s="149"/>
      <c r="NFE127" s="149"/>
      <c r="NFF127" s="149"/>
      <c r="NFG127" s="149"/>
      <c r="NFH127" s="149"/>
      <c r="NFI127" s="149"/>
      <c r="NFJ127" s="149"/>
      <c r="NFK127" s="149"/>
      <c r="NFL127" s="149"/>
      <c r="NFM127" s="149"/>
      <c r="NFN127" s="149"/>
      <c r="NFO127" s="149"/>
      <c r="NFP127" s="149"/>
      <c r="NFQ127" s="149"/>
      <c r="NFR127" s="149"/>
      <c r="NFS127" s="149"/>
      <c r="NFT127" s="149"/>
      <c r="NFU127" s="149"/>
      <c r="NFV127" s="149"/>
      <c r="NFW127" s="149"/>
      <c r="NFX127" s="149"/>
      <c r="NFY127" s="149"/>
      <c r="NFZ127" s="149"/>
      <c r="NGA127" s="149"/>
      <c r="NGB127" s="149"/>
      <c r="NGC127" s="149"/>
      <c r="NGD127" s="149"/>
      <c r="NGE127" s="149"/>
      <c r="NGF127" s="149"/>
      <c r="NGG127" s="149"/>
      <c r="NGH127" s="149"/>
      <c r="NGI127" s="149"/>
      <c r="NGJ127" s="149"/>
      <c r="NGK127" s="149"/>
      <c r="NGL127" s="149"/>
      <c r="NGM127" s="149"/>
      <c r="NGN127" s="149"/>
      <c r="NGO127" s="149"/>
      <c r="NGP127" s="149"/>
      <c r="NGQ127" s="149"/>
      <c r="NGR127" s="149"/>
      <c r="NGS127" s="149"/>
      <c r="NGT127" s="149"/>
      <c r="NGU127" s="149"/>
      <c r="NGV127" s="149"/>
      <c r="NGW127" s="149"/>
      <c r="NGX127" s="149"/>
      <c r="NGY127" s="149"/>
      <c r="NGZ127" s="149"/>
      <c r="NHA127" s="149"/>
      <c r="NHB127" s="149"/>
      <c r="NHC127" s="149"/>
      <c r="NHD127" s="149"/>
      <c r="NHE127" s="149"/>
      <c r="NHF127" s="149"/>
      <c r="NHG127" s="149"/>
      <c r="NHH127" s="149"/>
      <c r="NHI127" s="149"/>
      <c r="NHJ127" s="149"/>
      <c r="NHK127" s="149"/>
      <c r="NHL127" s="149"/>
      <c r="NHM127" s="149"/>
      <c r="NHN127" s="149"/>
      <c r="NHO127" s="149"/>
      <c r="NHP127" s="149"/>
      <c r="NHQ127" s="149"/>
      <c r="NHR127" s="149"/>
      <c r="NHS127" s="149"/>
      <c r="NHT127" s="149"/>
      <c r="NHU127" s="149"/>
      <c r="NHV127" s="149"/>
      <c r="NHW127" s="149"/>
      <c r="NHX127" s="149"/>
      <c r="NHY127" s="149"/>
      <c r="NHZ127" s="149"/>
      <c r="NIA127" s="149"/>
      <c r="NIB127" s="149"/>
      <c r="NIC127" s="149"/>
      <c r="NID127" s="149"/>
      <c r="NIE127" s="149"/>
      <c r="NIF127" s="149"/>
      <c r="NIG127" s="149"/>
      <c r="NIH127" s="149"/>
      <c r="NII127" s="149"/>
      <c r="NIJ127" s="149"/>
      <c r="NIK127" s="149"/>
      <c r="NIL127" s="149"/>
      <c r="NIM127" s="149"/>
      <c r="NIN127" s="149"/>
      <c r="NIO127" s="149"/>
      <c r="NIP127" s="149"/>
      <c r="NIQ127" s="149"/>
      <c r="NIR127" s="149"/>
      <c r="NIS127" s="149"/>
      <c r="NIT127" s="149"/>
      <c r="NIU127" s="149"/>
      <c r="NIV127" s="149"/>
      <c r="NIW127" s="149"/>
      <c r="NIX127" s="149"/>
      <c r="NIY127" s="149"/>
      <c r="NIZ127" s="149"/>
      <c r="NJA127" s="149"/>
      <c r="NJB127" s="149"/>
      <c r="NJC127" s="149"/>
      <c r="NJD127" s="149"/>
      <c r="NJE127" s="149"/>
      <c r="NJF127" s="149"/>
      <c r="NJG127" s="149"/>
      <c r="NJH127" s="149"/>
      <c r="NJI127" s="149"/>
      <c r="NJJ127" s="149"/>
      <c r="NJK127" s="149"/>
      <c r="NJL127" s="149"/>
      <c r="NJM127" s="149"/>
      <c r="NJN127" s="149"/>
      <c r="NJO127" s="149"/>
      <c r="NJP127" s="149"/>
      <c r="NJQ127" s="149"/>
      <c r="NJR127" s="149"/>
      <c r="NJS127" s="149"/>
      <c r="NJT127" s="149"/>
      <c r="NJU127" s="149"/>
      <c r="NJV127" s="149"/>
      <c r="NJW127" s="149"/>
      <c r="NJX127" s="149"/>
      <c r="NJY127" s="149"/>
      <c r="NJZ127" s="149"/>
      <c r="NKA127" s="149"/>
      <c r="NKB127" s="149"/>
      <c r="NKC127" s="149"/>
      <c r="NKD127" s="149"/>
      <c r="NKE127" s="149"/>
      <c r="NKF127" s="149"/>
      <c r="NKG127" s="149"/>
      <c r="NKH127" s="149"/>
      <c r="NKI127" s="149"/>
      <c r="NKJ127" s="149"/>
      <c r="NKK127" s="149"/>
      <c r="NKL127" s="149"/>
      <c r="NKM127" s="149"/>
      <c r="NKN127" s="149"/>
      <c r="NKO127" s="149"/>
      <c r="NKP127" s="149"/>
      <c r="NKQ127" s="149"/>
      <c r="NKR127" s="149"/>
      <c r="NKS127" s="149"/>
      <c r="NKT127" s="149"/>
      <c r="NKU127" s="149"/>
      <c r="NKV127" s="149"/>
      <c r="NKW127" s="149"/>
      <c r="NKX127" s="149"/>
      <c r="NKY127" s="149"/>
      <c r="NKZ127" s="149"/>
      <c r="NLA127" s="149"/>
      <c r="NLB127" s="149"/>
      <c r="NLC127" s="149"/>
      <c r="NLD127" s="149"/>
      <c r="NLE127" s="149"/>
      <c r="NLF127" s="149"/>
      <c r="NLG127" s="149"/>
      <c r="NLH127" s="149"/>
      <c r="NLI127" s="149"/>
      <c r="NLJ127" s="149"/>
      <c r="NLK127" s="149"/>
      <c r="NLL127" s="149"/>
      <c r="NLM127" s="149"/>
      <c r="NLN127" s="149"/>
      <c r="NLO127" s="149"/>
      <c r="NLP127" s="149"/>
      <c r="NLQ127" s="149"/>
      <c r="NLR127" s="149"/>
      <c r="NLS127" s="149"/>
      <c r="NLT127" s="149"/>
      <c r="NLU127" s="149"/>
      <c r="NLV127" s="149"/>
      <c r="NLW127" s="149"/>
      <c r="NLX127" s="149"/>
      <c r="NLY127" s="149"/>
      <c r="NLZ127" s="149"/>
      <c r="NMA127" s="149"/>
      <c r="NMB127" s="149"/>
      <c r="NMC127" s="149"/>
      <c r="NMD127" s="149"/>
      <c r="NME127" s="149"/>
      <c r="NMF127" s="149"/>
      <c r="NMG127" s="149"/>
      <c r="NMH127" s="149"/>
      <c r="NMI127" s="149"/>
      <c r="NMJ127" s="149"/>
      <c r="NMK127" s="149"/>
      <c r="NML127" s="149"/>
      <c r="NMM127" s="149"/>
      <c r="NMN127" s="149"/>
      <c r="NMO127" s="149"/>
      <c r="NMP127" s="149"/>
      <c r="NMQ127" s="149"/>
      <c r="NMR127" s="149"/>
      <c r="NMS127" s="149"/>
      <c r="NMT127" s="149"/>
      <c r="NMU127" s="149"/>
      <c r="NMV127" s="149"/>
      <c r="NMW127" s="149"/>
      <c r="NMX127" s="149"/>
      <c r="NMY127" s="149"/>
      <c r="NMZ127" s="149"/>
      <c r="NNA127" s="149"/>
      <c r="NNB127" s="149"/>
      <c r="NNC127" s="149"/>
      <c r="NND127" s="149"/>
      <c r="NNE127" s="149"/>
      <c r="NNF127" s="149"/>
      <c r="NNG127" s="149"/>
      <c r="NNH127" s="149"/>
      <c r="NNI127" s="149"/>
      <c r="NNJ127" s="149"/>
      <c r="NNK127" s="149"/>
      <c r="NNL127" s="149"/>
      <c r="NNM127" s="149"/>
      <c r="NNN127" s="149"/>
      <c r="NNO127" s="149"/>
      <c r="NNP127" s="149"/>
      <c r="NNQ127" s="149"/>
      <c r="NNR127" s="149"/>
      <c r="NNS127" s="149"/>
      <c r="NNT127" s="149"/>
      <c r="NNU127" s="149"/>
      <c r="NNV127" s="149"/>
      <c r="NNW127" s="149"/>
      <c r="NNX127" s="149"/>
      <c r="NNY127" s="149"/>
      <c r="NNZ127" s="149"/>
      <c r="NOA127" s="149"/>
      <c r="NOB127" s="149"/>
      <c r="NOC127" s="149"/>
      <c r="NOD127" s="149"/>
      <c r="NOE127" s="149"/>
      <c r="NOF127" s="149"/>
      <c r="NOG127" s="149"/>
      <c r="NOH127" s="149"/>
      <c r="NOI127" s="149"/>
      <c r="NOJ127" s="149"/>
      <c r="NOK127" s="149"/>
      <c r="NOL127" s="149"/>
      <c r="NOM127" s="149"/>
      <c r="NON127" s="149"/>
      <c r="NOO127" s="149"/>
      <c r="NOP127" s="149"/>
      <c r="NOQ127" s="149"/>
      <c r="NOR127" s="149"/>
      <c r="NOS127" s="149"/>
      <c r="NOT127" s="149"/>
      <c r="NOU127" s="149"/>
      <c r="NOV127" s="149"/>
      <c r="NOW127" s="149"/>
      <c r="NOX127" s="149"/>
      <c r="NOY127" s="149"/>
      <c r="NOZ127" s="149"/>
      <c r="NPA127" s="149"/>
      <c r="NPB127" s="149"/>
      <c r="NPC127" s="149"/>
      <c r="NPD127" s="149"/>
      <c r="NPE127" s="149"/>
      <c r="NPF127" s="149"/>
      <c r="NPG127" s="149"/>
      <c r="NPH127" s="149"/>
      <c r="NPI127" s="149"/>
      <c r="NPJ127" s="149"/>
      <c r="NPK127" s="149"/>
      <c r="NPL127" s="149"/>
      <c r="NPM127" s="149"/>
      <c r="NPN127" s="149"/>
      <c r="NPO127" s="149"/>
      <c r="NPP127" s="149"/>
      <c r="NPQ127" s="149"/>
      <c r="NPR127" s="149"/>
      <c r="NPS127" s="149"/>
      <c r="NPT127" s="149"/>
      <c r="NPU127" s="149"/>
      <c r="NPV127" s="149"/>
      <c r="NPW127" s="149"/>
      <c r="NPX127" s="149"/>
      <c r="NPY127" s="149"/>
      <c r="NPZ127" s="149"/>
      <c r="NQA127" s="149"/>
      <c r="NQB127" s="149"/>
      <c r="NQC127" s="149"/>
      <c r="NQD127" s="149"/>
      <c r="NQE127" s="149"/>
      <c r="NQF127" s="149"/>
      <c r="NQG127" s="149"/>
      <c r="NQH127" s="149"/>
      <c r="NQI127" s="149"/>
      <c r="NQJ127" s="149"/>
      <c r="NQK127" s="149"/>
      <c r="NQL127" s="149"/>
      <c r="NQM127" s="149"/>
      <c r="NQN127" s="149"/>
      <c r="NQO127" s="149"/>
      <c r="NQP127" s="149"/>
      <c r="NQQ127" s="149"/>
      <c r="NQR127" s="149"/>
      <c r="NQS127" s="149"/>
      <c r="NQT127" s="149"/>
      <c r="NQU127" s="149"/>
      <c r="NQV127" s="149"/>
      <c r="NQW127" s="149"/>
      <c r="NQX127" s="149"/>
      <c r="NQY127" s="149"/>
      <c r="NQZ127" s="149"/>
      <c r="NRA127" s="149"/>
      <c r="NRB127" s="149"/>
      <c r="NRC127" s="149"/>
      <c r="NRD127" s="149"/>
      <c r="NRE127" s="149"/>
      <c r="NRF127" s="149"/>
      <c r="NRG127" s="149"/>
      <c r="NRH127" s="149"/>
      <c r="NRI127" s="149"/>
      <c r="NRJ127" s="149"/>
      <c r="NRK127" s="149"/>
      <c r="NRL127" s="149"/>
      <c r="NRM127" s="149"/>
      <c r="NRN127" s="149"/>
      <c r="NRO127" s="149"/>
      <c r="NRP127" s="149"/>
      <c r="NRQ127" s="149"/>
      <c r="NRR127" s="149"/>
      <c r="NRS127" s="149"/>
      <c r="NRT127" s="149"/>
      <c r="NRU127" s="149"/>
      <c r="NRV127" s="149"/>
      <c r="NRW127" s="149"/>
      <c r="NRX127" s="149"/>
      <c r="NRY127" s="149"/>
      <c r="NRZ127" s="149"/>
      <c r="NSA127" s="149"/>
      <c r="NSB127" s="149"/>
      <c r="NSC127" s="149"/>
      <c r="NSD127" s="149"/>
      <c r="NSE127" s="149"/>
      <c r="NSF127" s="149"/>
      <c r="NSG127" s="149"/>
      <c r="NSH127" s="149"/>
      <c r="NSI127" s="149"/>
      <c r="NSJ127" s="149"/>
      <c r="NSK127" s="149"/>
      <c r="NSL127" s="149"/>
      <c r="NSM127" s="149"/>
      <c r="NSN127" s="149"/>
      <c r="NSO127" s="149"/>
      <c r="NSP127" s="149"/>
      <c r="NSQ127" s="149"/>
      <c r="NSR127" s="149"/>
      <c r="NSS127" s="149"/>
      <c r="NST127" s="149"/>
      <c r="NSU127" s="149"/>
      <c r="NSV127" s="149"/>
      <c r="NSW127" s="149"/>
      <c r="NSX127" s="149"/>
      <c r="NSY127" s="149"/>
      <c r="NSZ127" s="149"/>
      <c r="NTA127" s="149"/>
      <c r="NTB127" s="149"/>
      <c r="NTC127" s="149"/>
      <c r="NTD127" s="149"/>
      <c r="NTE127" s="149"/>
      <c r="NTF127" s="149"/>
      <c r="NTG127" s="149"/>
      <c r="NTH127" s="149"/>
      <c r="NTI127" s="149"/>
      <c r="NTJ127" s="149"/>
      <c r="NTK127" s="149"/>
      <c r="NTL127" s="149"/>
      <c r="NTM127" s="149"/>
      <c r="NTN127" s="149"/>
      <c r="NTO127" s="149"/>
      <c r="NTP127" s="149"/>
      <c r="NTQ127" s="149"/>
      <c r="NTR127" s="149"/>
      <c r="NTS127" s="149"/>
      <c r="NTT127" s="149"/>
      <c r="NTU127" s="149"/>
      <c r="NTV127" s="149"/>
      <c r="NTW127" s="149"/>
      <c r="NTX127" s="149"/>
      <c r="NTY127" s="149"/>
      <c r="NTZ127" s="149"/>
      <c r="NUA127" s="149"/>
      <c r="NUB127" s="149"/>
      <c r="NUC127" s="149"/>
      <c r="NUD127" s="149"/>
      <c r="NUE127" s="149"/>
      <c r="NUF127" s="149"/>
      <c r="NUG127" s="149"/>
      <c r="NUH127" s="149"/>
      <c r="NUI127" s="149"/>
      <c r="NUJ127" s="149"/>
      <c r="NUK127" s="149"/>
      <c r="NUL127" s="149"/>
      <c r="NUM127" s="149"/>
      <c r="NUN127" s="149"/>
      <c r="NUO127" s="149"/>
      <c r="NUP127" s="149"/>
      <c r="NUQ127" s="149"/>
      <c r="NUR127" s="149"/>
      <c r="NUS127" s="149"/>
      <c r="NUT127" s="149"/>
      <c r="NUU127" s="149"/>
      <c r="NUV127" s="149"/>
      <c r="NUW127" s="149"/>
      <c r="NUX127" s="149"/>
      <c r="NUY127" s="149"/>
      <c r="NUZ127" s="149"/>
      <c r="NVA127" s="149"/>
      <c r="NVB127" s="149"/>
      <c r="NVC127" s="149"/>
      <c r="NVD127" s="149"/>
      <c r="NVE127" s="149"/>
      <c r="NVF127" s="149"/>
      <c r="NVG127" s="149"/>
      <c r="NVH127" s="149"/>
      <c r="NVI127" s="149"/>
      <c r="NVJ127" s="149"/>
      <c r="NVK127" s="149"/>
      <c r="NVL127" s="149"/>
      <c r="NVM127" s="149"/>
      <c r="NVN127" s="149"/>
      <c r="NVO127" s="149"/>
      <c r="NVP127" s="149"/>
      <c r="NVQ127" s="149"/>
      <c r="NVR127" s="149"/>
      <c r="NVS127" s="149"/>
      <c r="NVT127" s="149"/>
      <c r="NVU127" s="149"/>
      <c r="NVV127" s="149"/>
      <c r="NVW127" s="149"/>
      <c r="NVX127" s="149"/>
      <c r="NVY127" s="149"/>
      <c r="NVZ127" s="149"/>
      <c r="NWA127" s="149"/>
      <c r="NWB127" s="149"/>
      <c r="NWC127" s="149"/>
      <c r="NWD127" s="149"/>
      <c r="NWE127" s="149"/>
      <c r="NWF127" s="149"/>
      <c r="NWG127" s="149"/>
      <c r="NWH127" s="149"/>
      <c r="NWI127" s="149"/>
      <c r="NWJ127" s="149"/>
      <c r="NWK127" s="149"/>
      <c r="NWL127" s="149"/>
      <c r="NWM127" s="149"/>
      <c r="NWN127" s="149"/>
      <c r="NWO127" s="149"/>
      <c r="NWP127" s="149"/>
      <c r="NWQ127" s="149"/>
      <c r="NWR127" s="149"/>
      <c r="NWS127" s="149"/>
      <c r="NWT127" s="149"/>
      <c r="NWU127" s="149"/>
      <c r="NWV127" s="149"/>
      <c r="NWW127" s="149"/>
      <c r="NWX127" s="149"/>
      <c r="NWY127" s="149"/>
      <c r="NWZ127" s="149"/>
      <c r="NXA127" s="149"/>
      <c r="NXB127" s="149"/>
      <c r="NXC127" s="149"/>
      <c r="NXD127" s="149"/>
      <c r="NXE127" s="149"/>
      <c r="NXF127" s="149"/>
      <c r="NXG127" s="149"/>
      <c r="NXH127" s="149"/>
      <c r="NXI127" s="149"/>
      <c r="NXJ127" s="149"/>
      <c r="NXK127" s="149"/>
      <c r="NXL127" s="149"/>
      <c r="NXM127" s="149"/>
      <c r="NXN127" s="149"/>
      <c r="NXO127" s="149"/>
      <c r="NXP127" s="149"/>
      <c r="NXQ127" s="149"/>
      <c r="NXR127" s="149"/>
      <c r="NXS127" s="149"/>
      <c r="NXT127" s="149"/>
      <c r="NXU127" s="149"/>
      <c r="NXV127" s="149"/>
      <c r="NXW127" s="149"/>
      <c r="NXX127" s="149"/>
      <c r="NXY127" s="149"/>
      <c r="NXZ127" s="149"/>
      <c r="NYA127" s="149"/>
      <c r="NYB127" s="149"/>
      <c r="NYC127" s="149"/>
      <c r="NYD127" s="149"/>
      <c r="NYE127" s="149"/>
      <c r="NYF127" s="149"/>
      <c r="NYG127" s="149"/>
      <c r="NYH127" s="149"/>
      <c r="NYI127" s="149"/>
      <c r="NYJ127" s="149"/>
      <c r="NYK127" s="149"/>
      <c r="NYL127" s="149"/>
      <c r="NYM127" s="149"/>
      <c r="NYN127" s="149"/>
      <c r="NYO127" s="149"/>
      <c r="NYP127" s="149"/>
      <c r="NYQ127" s="149"/>
      <c r="NYR127" s="149"/>
      <c r="NYS127" s="149"/>
      <c r="NYT127" s="149"/>
      <c r="NYU127" s="149"/>
      <c r="NYV127" s="149"/>
      <c r="NYW127" s="149"/>
      <c r="NYX127" s="149"/>
      <c r="NYY127" s="149"/>
      <c r="NYZ127" s="149"/>
      <c r="NZA127" s="149"/>
      <c r="NZB127" s="149"/>
      <c r="NZC127" s="149"/>
      <c r="NZD127" s="149"/>
      <c r="NZE127" s="149"/>
      <c r="NZF127" s="149"/>
      <c r="NZG127" s="149"/>
      <c r="NZH127" s="149"/>
      <c r="NZI127" s="149"/>
      <c r="NZJ127" s="149"/>
      <c r="NZK127" s="149"/>
      <c r="NZL127" s="149"/>
      <c r="NZM127" s="149"/>
      <c r="NZN127" s="149"/>
      <c r="NZO127" s="149"/>
      <c r="NZP127" s="149"/>
      <c r="NZQ127" s="149"/>
      <c r="NZR127" s="149"/>
      <c r="NZS127" s="149"/>
      <c r="NZT127" s="149"/>
      <c r="NZU127" s="149"/>
      <c r="NZV127" s="149"/>
      <c r="NZW127" s="149"/>
      <c r="NZX127" s="149"/>
      <c r="NZY127" s="149"/>
      <c r="NZZ127" s="149"/>
      <c r="OAA127" s="149"/>
      <c r="OAB127" s="149"/>
      <c r="OAC127" s="149"/>
      <c r="OAD127" s="149"/>
      <c r="OAE127" s="149"/>
      <c r="OAF127" s="149"/>
      <c r="OAG127" s="149"/>
      <c r="OAH127" s="149"/>
      <c r="OAI127" s="149"/>
      <c r="OAJ127" s="149"/>
      <c r="OAK127" s="149"/>
      <c r="OAL127" s="149"/>
      <c r="OAM127" s="149"/>
      <c r="OAN127" s="149"/>
      <c r="OAO127" s="149"/>
      <c r="OAP127" s="149"/>
      <c r="OAQ127" s="149"/>
      <c r="OAR127" s="149"/>
      <c r="OAS127" s="149"/>
      <c r="OAT127" s="149"/>
      <c r="OAU127" s="149"/>
      <c r="OAV127" s="149"/>
      <c r="OAW127" s="149"/>
      <c r="OAX127" s="149"/>
      <c r="OAY127" s="149"/>
      <c r="OAZ127" s="149"/>
      <c r="OBA127" s="149"/>
      <c r="OBB127" s="149"/>
      <c r="OBC127" s="149"/>
      <c r="OBD127" s="149"/>
      <c r="OBE127" s="149"/>
      <c r="OBF127" s="149"/>
      <c r="OBG127" s="149"/>
      <c r="OBH127" s="149"/>
      <c r="OBI127" s="149"/>
      <c r="OBJ127" s="149"/>
      <c r="OBK127" s="149"/>
      <c r="OBL127" s="149"/>
      <c r="OBM127" s="149"/>
      <c r="OBN127" s="149"/>
      <c r="OBO127" s="149"/>
      <c r="OBP127" s="149"/>
      <c r="OBQ127" s="149"/>
      <c r="OBR127" s="149"/>
      <c r="OBS127" s="149"/>
      <c r="OBT127" s="149"/>
      <c r="OBU127" s="149"/>
      <c r="OBV127" s="149"/>
      <c r="OBW127" s="149"/>
      <c r="OBX127" s="149"/>
      <c r="OBY127" s="149"/>
      <c r="OBZ127" s="149"/>
      <c r="OCA127" s="149"/>
      <c r="OCB127" s="149"/>
      <c r="OCC127" s="149"/>
      <c r="OCD127" s="149"/>
      <c r="OCE127" s="149"/>
      <c r="OCF127" s="149"/>
      <c r="OCG127" s="149"/>
      <c r="OCH127" s="149"/>
      <c r="OCI127" s="149"/>
      <c r="OCJ127" s="149"/>
      <c r="OCK127" s="149"/>
      <c r="OCL127" s="149"/>
      <c r="OCM127" s="149"/>
      <c r="OCN127" s="149"/>
      <c r="OCO127" s="149"/>
      <c r="OCP127" s="149"/>
      <c r="OCQ127" s="149"/>
      <c r="OCR127" s="149"/>
      <c r="OCS127" s="149"/>
      <c r="OCT127" s="149"/>
      <c r="OCU127" s="149"/>
      <c r="OCV127" s="149"/>
      <c r="OCW127" s="149"/>
      <c r="OCX127" s="149"/>
      <c r="OCY127" s="149"/>
      <c r="OCZ127" s="149"/>
      <c r="ODA127" s="149"/>
      <c r="ODB127" s="149"/>
      <c r="ODC127" s="149"/>
      <c r="ODD127" s="149"/>
      <c r="ODE127" s="149"/>
      <c r="ODF127" s="149"/>
      <c r="ODG127" s="149"/>
      <c r="ODH127" s="149"/>
      <c r="ODI127" s="149"/>
      <c r="ODJ127" s="149"/>
      <c r="ODK127" s="149"/>
      <c r="ODL127" s="149"/>
      <c r="ODM127" s="149"/>
      <c r="ODN127" s="149"/>
      <c r="ODO127" s="149"/>
      <c r="ODP127" s="149"/>
      <c r="ODQ127" s="149"/>
      <c r="ODR127" s="149"/>
      <c r="ODS127" s="149"/>
      <c r="ODT127" s="149"/>
      <c r="ODU127" s="149"/>
      <c r="ODV127" s="149"/>
      <c r="ODW127" s="149"/>
      <c r="ODX127" s="149"/>
      <c r="ODY127" s="149"/>
      <c r="ODZ127" s="149"/>
      <c r="OEA127" s="149"/>
      <c r="OEB127" s="149"/>
      <c r="OEC127" s="149"/>
      <c r="OED127" s="149"/>
      <c r="OEE127" s="149"/>
      <c r="OEF127" s="149"/>
      <c r="OEG127" s="149"/>
      <c r="OEH127" s="149"/>
      <c r="OEI127" s="149"/>
      <c r="OEJ127" s="149"/>
      <c r="OEK127" s="149"/>
      <c r="OEL127" s="149"/>
      <c r="OEM127" s="149"/>
      <c r="OEN127" s="149"/>
      <c r="OEO127" s="149"/>
      <c r="OEP127" s="149"/>
      <c r="OEQ127" s="149"/>
      <c r="OER127" s="149"/>
      <c r="OES127" s="149"/>
      <c r="OET127" s="149"/>
      <c r="OEU127" s="149"/>
      <c r="OEV127" s="149"/>
      <c r="OEW127" s="149"/>
      <c r="OEX127" s="149"/>
      <c r="OEY127" s="149"/>
      <c r="OEZ127" s="149"/>
      <c r="OFA127" s="149"/>
      <c r="OFB127" s="149"/>
      <c r="OFC127" s="149"/>
      <c r="OFD127" s="149"/>
      <c r="OFE127" s="149"/>
      <c r="OFF127" s="149"/>
      <c r="OFG127" s="149"/>
      <c r="OFH127" s="149"/>
      <c r="OFI127" s="149"/>
      <c r="OFJ127" s="149"/>
      <c r="OFK127" s="149"/>
      <c r="OFL127" s="149"/>
      <c r="OFM127" s="149"/>
      <c r="OFN127" s="149"/>
      <c r="OFO127" s="149"/>
      <c r="OFP127" s="149"/>
      <c r="OFQ127" s="149"/>
      <c r="OFR127" s="149"/>
      <c r="OFS127" s="149"/>
      <c r="OFT127" s="149"/>
      <c r="OFU127" s="149"/>
      <c r="OFV127" s="149"/>
      <c r="OFW127" s="149"/>
      <c r="OFX127" s="149"/>
      <c r="OFY127" s="149"/>
      <c r="OFZ127" s="149"/>
      <c r="OGA127" s="149"/>
      <c r="OGB127" s="149"/>
      <c r="OGC127" s="149"/>
      <c r="OGD127" s="149"/>
      <c r="OGE127" s="149"/>
      <c r="OGF127" s="149"/>
      <c r="OGG127" s="149"/>
      <c r="OGH127" s="149"/>
      <c r="OGI127" s="149"/>
      <c r="OGJ127" s="149"/>
      <c r="OGK127" s="149"/>
      <c r="OGL127" s="149"/>
      <c r="OGM127" s="149"/>
      <c r="OGN127" s="149"/>
      <c r="OGO127" s="149"/>
      <c r="OGP127" s="149"/>
      <c r="OGQ127" s="149"/>
      <c r="OGR127" s="149"/>
      <c r="OGS127" s="149"/>
      <c r="OGT127" s="149"/>
      <c r="OGU127" s="149"/>
      <c r="OGV127" s="149"/>
      <c r="OGW127" s="149"/>
      <c r="OGX127" s="149"/>
      <c r="OGY127" s="149"/>
      <c r="OGZ127" s="149"/>
      <c r="OHA127" s="149"/>
      <c r="OHB127" s="149"/>
      <c r="OHC127" s="149"/>
      <c r="OHD127" s="149"/>
      <c r="OHE127" s="149"/>
      <c r="OHF127" s="149"/>
      <c r="OHG127" s="149"/>
      <c r="OHH127" s="149"/>
      <c r="OHI127" s="149"/>
      <c r="OHJ127" s="149"/>
      <c r="OHK127" s="149"/>
      <c r="OHL127" s="149"/>
      <c r="OHM127" s="149"/>
      <c r="OHN127" s="149"/>
      <c r="OHO127" s="149"/>
      <c r="OHP127" s="149"/>
      <c r="OHQ127" s="149"/>
      <c r="OHR127" s="149"/>
      <c r="OHS127" s="149"/>
      <c r="OHT127" s="149"/>
      <c r="OHU127" s="149"/>
      <c r="OHV127" s="149"/>
      <c r="OHW127" s="149"/>
      <c r="OHX127" s="149"/>
      <c r="OHY127" s="149"/>
      <c r="OHZ127" s="149"/>
      <c r="OIA127" s="149"/>
      <c r="OIB127" s="149"/>
      <c r="OIC127" s="149"/>
      <c r="OID127" s="149"/>
      <c r="OIE127" s="149"/>
      <c r="OIF127" s="149"/>
      <c r="OIG127" s="149"/>
      <c r="OIH127" s="149"/>
      <c r="OII127" s="149"/>
      <c r="OIJ127" s="149"/>
      <c r="OIK127" s="149"/>
      <c r="OIL127" s="149"/>
      <c r="OIM127" s="149"/>
      <c r="OIN127" s="149"/>
      <c r="OIO127" s="149"/>
      <c r="OIP127" s="149"/>
      <c r="OIQ127" s="149"/>
      <c r="OIR127" s="149"/>
      <c r="OIS127" s="149"/>
      <c r="OIT127" s="149"/>
      <c r="OIU127" s="149"/>
      <c r="OIV127" s="149"/>
      <c r="OIW127" s="149"/>
      <c r="OIX127" s="149"/>
      <c r="OIY127" s="149"/>
      <c r="OIZ127" s="149"/>
      <c r="OJA127" s="149"/>
      <c r="OJB127" s="149"/>
      <c r="OJC127" s="149"/>
      <c r="OJD127" s="149"/>
      <c r="OJE127" s="149"/>
      <c r="OJF127" s="149"/>
      <c r="OJG127" s="149"/>
      <c r="OJH127" s="149"/>
      <c r="OJI127" s="149"/>
      <c r="OJJ127" s="149"/>
      <c r="OJK127" s="149"/>
      <c r="OJL127" s="149"/>
      <c r="OJM127" s="149"/>
      <c r="OJN127" s="149"/>
      <c r="OJO127" s="149"/>
      <c r="OJP127" s="149"/>
      <c r="OJQ127" s="149"/>
      <c r="OJR127" s="149"/>
      <c r="OJS127" s="149"/>
      <c r="OJT127" s="149"/>
      <c r="OJU127" s="149"/>
      <c r="OJV127" s="149"/>
      <c r="OJW127" s="149"/>
      <c r="OJX127" s="149"/>
      <c r="OJY127" s="149"/>
      <c r="OJZ127" s="149"/>
      <c r="OKA127" s="149"/>
      <c r="OKB127" s="149"/>
      <c r="OKC127" s="149"/>
      <c r="OKD127" s="149"/>
      <c r="OKE127" s="149"/>
      <c r="OKF127" s="149"/>
      <c r="OKG127" s="149"/>
      <c r="OKH127" s="149"/>
      <c r="OKI127" s="149"/>
      <c r="OKJ127" s="149"/>
      <c r="OKK127" s="149"/>
      <c r="OKL127" s="149"/>
      <c r="OKM127" s="149"/>
      <c r="OKN127" s="149"/>
      <c r="OKO127" s="149"/>
      <c r="OKP127" s="149"/>
      <c r="OKQ127" s="149"/>
      <c r="OKR127" s="149"/>
      <c r="OKS127" s="149"/>
      <c r="OKT127" s="149"/>
      <c r="OKU127" s="149"/>
      <c r="OKV127" s="149"/>
      <c r="OKW127" s="149"/>
      <c r="OKX127" s="149"/>
      <c r="OKY127" s="149"/>
      <c r="OKZ127" s="149"/>
      <c r="OLA127" s="149"/>
      <c r="OLB127" s="149"/>
      <c r="OLC127" s="149"/>
      <c r="OLD127" s="149"/>
      <c r="OLE127" s="149"/>
      <c r="OLF127" s="149"/>
      <c r="OLG127" s="149"/>
      <c r="OLH127" s="149"/>
      <c r="OLI127" s="149"/>
      <c r="OLJ127" s="149"/>
      <c r="OLK127" s="149"/>
      <c r="OLL127" s="149"/>
      <c r="OLM127" s="149"/>
      <c r="OLN127" s="149"/>
      <c r="OLO127" s="149"/>
      <c r="OLP127" s="149"/>
      <c r="OLQ127" s="149"/>
      <c r="OLR127" s="149"/>
      <c r="OLS127" s="149"/>
      <c r="OLT127" s="149"/>
      <c r="OLU127" s="149"/>
      <c r="OLV127" s="149"/>
      <c r="OLW127" s="149"/>
      <c r="OLX127" s="149"/>
      <c r="OLY127" s="149"/>
      <c r="OLZ127" s="149"/>
      <c r="OMA127" s="149"/>
      <c r="OMB127" s="149"/>
      <c r="OMC127" s="149"/>
      <c r="OMD127" s="149"/>
      <c r="OME127" s="149"/>
      <c r="OMF127" s="149"/>
      <c r="OMG127" s="149"/>
      <c r="OMH127" s="149"/>
      <c r="OMI127" s="149"/>
      <c r="OMJ127" s="149"/>
      <c r="OMK127" s="149"/>
      <c r="OML127" s="149"/>
      <c r="OMM127" s="149"/>
      <c r="OMN127" s="149"/>
      <c r="OMO127" s="149"/>
      <c r="OMP127" s="149"/>
      <c r="OMQ127" s="149"/>
      <c r="OMR127" s="149"/>
      <c r="OMS127" s="149"/>
      <c r="OMT127" s="149"/>
      <c r="OMU127" s="149"/>
      <c r="OMV127" s="149"/>
      <c r="OMW127" s="149"/>
      <c r="OMX127" s="149"/>
      <c r="OMY127" s="149"/>
      <c r="OMZ127" s="149"/>
      <c r="ONA127" s="149"/>
      <c r="ONB127" s="149"/>
      <c r="ONC127" s="149"/>
      <c r="OND127" s="149"/>
      <c r="ONE127" s="149"/>
      <c r="ONF127" s="149"/>
      <c r="ONG127" s="149"/>
      <c r="ONH127" s="149"/>
      <c r="ONI127" s="149"/>
      <c r="ONJ127" s="149"/>
      <c r="ONK127" s="149"/>
      <c r="ONL127" s="149"/>
      <c r="ONM127" s="149"/>
      <c r="ONN127" s="149"/>
      <c r="ONO127" s="149"/>
      <c r="ONP127" s="149"/>
      <c r="ONQ127" s="149"/>
      <c r="ONR127" s="149"/>
      <c r="ONS127" s="149"/>
      <c r="ONT127" s="149"/>
      <c r="ONU127" s="149"/>
      <c r="ONV127" s="149"/>
      <c r="ONW127" s="149"/>
      <c r="ONX127" s="149"/>
      <c r="ONY127" s="149"/>
      <c r="ONZ127" s="149"/>
      <c r="OOA127" s="149"/>
      <c r="OOB127" s="149"/>
      <c r="OOC127" s="149"/>
      <c r="OOD127" s="149"/>
      <c r="OOE127" s="149"/>
      <c r="OOF127" s="149"/>
      <c r="OOG127" s="149"/>
      <c r="OOH127" s="149"/>
      <c r="OOI127" s="149"/>
      <c r="OOJ127" s="149"/>
      <c r="OOK127" s="149"/>
      <c r="OOL127" s="149"/>
      <c r="OOM127" s="149"/>
      <c r="OON127" s="149"/>
      <c r="OOO127" s="149"/>
      <c r="OOP127" s="149"/>
      <c r="OOQ127" s="149"/>
      <c r="OOR127" s="149"/>
      <c r="OOS127" s="149"/>
      <c r="OOT127" s="149"/>
      <c r="OOU127" s="149"/>
      <c r="OOV127" s="149"/>
      <c r="OOW127" s="149"/>
      <c r="OOX127" s="149"/>
      <c r="OOY127" s="149"/>
      <c r="OOZ127" s="149"/>
      <c r="OPA127" s="149"/>
      <c r="OPB127" s="149"/>
      <c r="OPC127" s="149"/>
      <c r="OPD127" s="149"/>
      <c r="OPE127" s="149"/>
      <c r="OPF127" s="149"/>
      <c r="OPG127" s="149"/>
      <c r="OPH127" s="149"/>
      <c r="OPI127" s="149"/>
      <c r="OPJ127" s="149"/>
      <c r="OPK127" s="149"/>
      <c r="OPL127" s="149"/>
      <c r="OPM127" s="149"/>
      <c r="OPN127" s="149"/>
      <c r="OPO127" s="149"/>
      <c r="OPP127" s="149"/>
      <c r="OPQ127" s="149"/>
      <c r="OPR127" s="149"/>
      <c r="OPS127" s="149"/>
      <c r="OPT127" s="149"/>
      <c r="OPU127" s="149"/>
      <c r="OPV127" s="149"/>
      <c r="OPW127" s="149"/>
      <c r="OPX127" s="149"/>
      <c r="OPY127" s="149"/>
      <c r="OPZ127" s="149"/>
      <c r="OQA127" s="149"/>
      <c r="OQB127" s="149"/>
      <c r="OQC127" s="149"/>
      <c r="OQD127" s="149"/>
      <c r="OQE127" s="149"/>
      <c r="OQF127" s="149"/>
      <c r="OQG127" s="149"/>
      <c r="OQH127" s="149"/>
      <c r="OQI127" s="149"/>
      <c r="OQJ127" s="149"/>
      <c r="OQK127" s="149"/>
      <c r="OQL127" s="149"/>
      <c r="OQM127" s="149"/>
      <c r="OQN127" s="149"/>
      <c r="OQO127" s="149"/>
      <c r="OQP127" s="149"/>
      <c r="OQQ127" s="149"/>
      <c r="OQR127" s="149"/>
      <c r="OQS127" s="149"/>
      <c r="OQT127" s="149"/>
      <c r="OQU127" s="149"/>
      <c r="OQV127" s="149"/>
      <c r="OQW127" s="149"/>
      <c r="OQX127" s="149"/>
      <c r="OQY127" s="149"/>
      <c r="OQZ127" s="149"/>
      <c r="ORA127" s="149"/>
      <c r="ORB127" s="149"/>
      <c r="ORC127" s="149"/>
      <c r="ORD127" s="149"/>
      <c r="ORE127" s="149"/>
      <c r="ORF127" s="149"/>
      <c r="ORG127" s="149"/>
      <c r="ORH127" s="149"/>
      <c r="ORI127" s="149"/>
      <c r="ORJ127" s="149"/>
      <c r="ORK127" s="149"/>
      <c r="ORL127" s="149"/>
      <c r="ORM127" s="149"/>
      <c r="ORN127" s="149"/>
      <c r="ORO127" s="149"/>
      <c r="ORP127" s="149"/>
      <c r="ORQ127" s="149"/>
      <c r="ORR127" s="149"/>
      <c r="ORS127" s="149"/>
      <c r="ORT127" s="149"/>
      <c r="ORU127" s="149"/>
      <c r="ORV127" s="149"/>
      <c r="ORW127" s="149"/>
      <c r="ORX127" s="149"/>
      <c r="ORY127" s="149"/>
      <c r="ORZ127" s="149"/>
      <c r="OSA127" s="149"/>
      <c r="OSB127" s="149"/>
      <c r="OSC127" s="149"/>
      <c r="OSD127" s="149"/>
      <c r="OSE127" s="149"/>
      <c r="OSF127" s="149"/>
      <c r="OSG127" s="149"/>
      <c r="OSH127" s="149"/>
      <c r="OSI127" s="149"/>
      <c r="OSJ127" s="149"/>
      <c r="OSK127" s="149"/>
      <c r="OSL127" s="149"/>
      <c r="OSM127" s="149"/>
      <c r="OSN127" s="149"/>
      <c r="OSO127" s="149"/>
      <c r="OSP127" s="149"/>
      <c r="OSQ127" s="149"/>
      <c r="OSR127" s="149"/>
      <c r="OSS127" s="149"/>
      <c r="OST127" s="149"/>
      <c r="OSU127" s="149"/>
      <c r="OSV127" s="149"/>
      <c r="OSW127" s="149"/>
      <c r="OSX127" s="149"/>
      <c r="OSY127" s="149"/>
      <c r="OSZ127" s="149"/>
      <c r="OTA127" s="149"/>
      <c r="OTB127" s="149"/>
      <c r="OTC127" s="149"/>
      <c r="OTD127" s="149"/>
      <c r="OTE127" s="149"/>
      <c r="OTF127" s="149"/>
      <c r="OTG127" s="149"/>
      <c r="OTH127" s="149"/>
      <c r="OTI127" s="149"/>
      <c r="OTJ127" s="149"/>
      <c r="OTK127" s="149"/>
      <c r="OTL127" s="149"/>
      <c r="OTM127" s="149"/>
      <c r="OTN127" s="149"/>
      <c r="OTO127" s="149"/>
      <c r="OTP127" s="149"/>
      <c r="OTQ127" s="149"/>
      <c r="OTR127" s="149"/>
      <c r="OTS127" s="149"/>
      <c r="OTT127" s="149"/>
      <c r="OTU127" s="149"/>
      <c r="OTV127" s="149"/>
      <c r="OTW127" s="149"/>
      <c r="OTX127" s="149"/>
      <c r="OTY127" s="149"/>
      <c r="OTZ127" s="149"/>
      <c r="OUA127" s="149"/>
      <c r="OUB127" s="149"/>
      <c r="OUC127" s="149"/>
      <c r="OUD127" s="149"/>
      <c r="OUE127" s="149"/>
      <c r="OUF127" s="149"/>
      <c r="OUG127" s="149"/>
      <c r="OUH127" s="149"/>
      <c r="OUI127" s="149"/>
      <c r="OUJ127" s="149"/>
      <c r="OUK127" s="149"/>
      <c r="OUL127" s="149"/>
      <c r="OUM127" s="149"/>
      <c r="OUN127" s="149"/>
      <c r="OUO127" s="149"/>
      <c r="OUP127" s="149"/>
      <c r="OUQ127" s="149"/>
      <c r="OUR127" s="149"/>
      <c r="OUS127" s="149"/>
      <c r="OUT127" s="149"/>
      <c r="OUU127" s="149"/>
      <c r="OUV127" s="149"/>
      <c r="OUW127" s="149"/>
      <c r="OUX127" s="149"/>
      <c r="OUY127" s="149"/>
      <c r="OUZ127" s="149"/>
      <c r="OVA127" s="149"/>
      <c r="OVB127" s="149"/>
      <c r="OVC127" s="149"/>
      <c r="OVD127" s="149"/>
      <c r="OVE127" s="149"/>
      <c r="OVF127" s="149"/>
      <c r="OVG127" s="149"/>
      <c r="OVH127" s="149"/>
      <c r="OVI127" s="149"/>
      <c r="OVJ127" s="149"/>
      <c r="OVK127" s="149"/>
      <c r="OVL127" s="149"/>
      <c r="OVM127" s="149"/>
      <c r="OVN127" s="149"/>
      <c r="OVO127" s="149"/>
      <c r="OVP127" s="149"/>
      <c r="OVQ127" s="149"/>
      <c r="OVR127" s="149"/>
      <c r="OVS127" s="149"/>
      <c r="OVT127" s="149"/>
      <c r="OVU127" s="149"/>
      <c r="OVV127" s="149"/>
      <c r="OVW127" s="149"/>
      <c r="OVX127" s="149"/>
      <c r="OVY127" s="149"/>
      <c r="OVZ127" s="149"/>
      <c r="OWA127" s="149"/>
      <c r="OWB127" s="149"/>
      <c r="OWC127" s="149"/>
      <c r="OWD127" s="149"/>
      <c r="OWE127" s="149"/>
      <c r="OWF127" s="149"/>
      <c r="OWG127" s="149"/>
      <c r="OWH127" s="149"/>
      <c r="OWI127" s="149"/>
      <c r="OWJ127" s="149"/>
      <c r="OWK127" s="149"/>
      <c r="OWL127" s="149"/>
      <c r="OWM127" s="149"/>
      <c r="OWN127" s="149"/>
      <c r="OWO127" s="149"/>
      <c r="OWP127" s="149"/>
      <c r="OWQ127" s="149"/>
      <c r="OWR127" s="149"/>
      <c r="OWS127" s="149"/>
      <c r="OWT127" s="149"/>
      <c r="OWU127" s="149"/>
      <c r="OWV127" s="149"/>
      <c r="OWW127" s="149"/>
      <c r="OWX127" s="149"/>
      <c r="OWY127" s="149"/>
      <c r="OWZ127" s="149"/>
      <c r="OXA127" s="149"/>
      <c r="OXB127" s="149"/>
      <c r="OXC127" s="149"/>
      <c r="OXD127" s="149"/>
      <c r="OXE127" s="149"/>
      <c r="OXF127" s="149"/>
      <c r="OXG127" s="149"/>
      <c r="OXH127" s="149"/>
      <c r="OXI127" s="149"/>
      <c r="OXJ127" s="149"/>
      <c r="OXK127" s="149"/>
      <c r="OXL127" s="149"/>
      <c r="OXM127" s="149"/>
      <c r="OXN127" s="149"/>
      <c r="OXO127" s="149"/>
      <c r="OXP127" s="149"/>
      <c r="OXQ127" s="149"/>
      <c r="OXR127" s="149"/>
      <c r="OXS127" s="149"/>
      <c r="OXT127" s="149"/>
      <c r="OXU127" s="149"/>
      <c r="OXV127" s="149"/>
      <c r="OXW127" s="149"/>
      <c r="OXX127" s="149"/>
      <c r="OXY127" s="149"/>
      <c r="OXZ127" s="149"/>
      <c r="OYA127" s="149"/>
      <c r="OYB127" s="149"/>
      <c r="OYC127" s="149"/>
      <c r="OYD127" s="149"/>
      <c r="OYE127" s="149"/>
      <c r="OYF127" s="149"/>
      <c r="OYG127" s="149"/>
      <c r="OYH127" s="149"/>
      <c r="OYI127" s="149"/>
      <c r="OYJ127" s="149"/>
      <c r="OYK127" s="149"/>
      <c r="OYL127" s="149"/>
      <c r="OYM127" s="149"/>
      <c r="OYN127" s="149"/>
      <c r="OYO127" s="149"/>
      <c r="OYP127" s="149"/>
      <c r="OYQ127" s="149"/>
      <c r="OYR127" s="149"/>
      <c r="OYS127" s="149"/>
      <c r="OYT127" s="149"/>
      <c r="OYU127" s="149"/>
      <c r="OYV127" s="149"/>
      <c r="OYW127" s="149"/>
      <c r="OYX127" s="149"/>
      <c r="OYY127" s="149"/>
      <c r="OYZ127" s="149"/>
      <c r="OZA127" s="149"/>
      <c r="OZB127" s="149"/>
      <c r="OZC127" s="149"/>
      <c r="OZD127" s="149"/>
      <c r="OZE127" s="149"/>
      <c r="OZF127" s="149"/>
      <c r="OZG127" s="149"/>
      <c r="OZH127" s="149"/>
      <c r="OZI127" s="149"/>
      <c r="OZJ127" s="149"/>
      <c r="OZK127" s="149"/>
      <c r="OZL127" s="149"/>
      <c r="OZM127" s="149"/>
      <c r="OZN127" s="149"/>
      <c r="OZO127" s="149"/>
      <c r="OZP127" s="149"/>
      <c r="OZQ127" s="149"/>
      <c r="OZR127" s="149"/>
      <c r="OZS127" s="149"/>
      <c r="OZT127" s="149"/>
      <c r="OZU127" s="149"/>
      <c r="OZV127" s="149"/>
      <c r="OZW127" s="149"/>
      <c r="OZX127" s="149"/>
      <c r="OZY127" s="149"/>
      <c r="OZZ127" s="149"/>
      <c r="PAA127" s="149"/>
      <c r="PAB127" s="149"/>
      <c r="PAC127" s="149"/>
      <c r="PAD127" s="149"/>
      <c r="PAE127" s="149"/>
      <c r="PAF127" s="149"/>
      <c r="PAG127" s="149"/>
      <c r="PAH127" s="149"/>
      <c r="PAI127" s="149"/>
      <c r="PAJ127" s="149"/>
      <c r="PAK127" s="149"/>
      <c r="PAL127" s="149"/>
      <c r="PAM127" s="149"/>
      <c r="PAN127" s="149"/>
      <c r="PAO127" s="149"/>
      <c r="PAP127" s="149"/>
      <c r="PAQ127" s="149"/>
      <c r="PAR127" s="149"/>
      <c r="PAS127" s="149"/>
      <c r="PAT127" s="149"/>
      <c r="PAU127" s="149"/>
      <c r="PAV127" s="149"/>
      <c r="PAW127" s="149"/>
      <c r="PAX127" s="149"/>
      <c r="PAY127" s="149"/>
      <c r="PAZ127" s="149"/>
      <c r="PBA127" s="149"/>
      <c r="PBB127" s="149"/>
      <c r="PBC127" s="149"/>
      <c r="PBD127" s="149"/>
      <c r="PBE127" s="149"/>
      <c r="PBF127" s="149"/>
      <c r="PBG127" s="149"/>
      <c r="PBH127" s="149"/>
      <c r="PBI127" s="149"/>
      <c r="PBJ127" s="149"/>
      <c r="PBK127" s="149"/>
      <c r="PBL127" s="149"/>
      <c r="PBM127" s="149"/>
      <c r="PBN127" s="149"/>
      <c r="PBO127" s="149"/>
      <c r="PBP127" s="149"/>
      <c r="PBQ127" s="149"/>
      <c r="PBR127" s="149"/>
      <c r="PBS127" s="149"/>
      <c r="PBT127" s="149"/>
      <c r="PBU127" s="149"/>
      <c r="PBV127" s="149"/>
      <c r="PBW127" s="149"/>
      <c r="PBX127" s="149"/>
      <c r="PBY127" s="149"/>
      <c r="PBZ127" s="149"/>
      <c r="PCA127" s="149"/>
      <c r="PCB127" s="149"/>
      <c r="PCC127" s="149"/>
      <c r="PCD127" s="149"/>
      <c r="PCE127" s="149"/>
      <c r="PCF127" s="149"/>
      <c r="PCG127" s="149"/>
      <c r="PCH127" s="149"/>
      <c r="PCI127" s="149"/>
      <c r="PCJ127" s="149"/>
      <c r="PCK127" s="149"/>
      <c r="PCL127" s="149"/>
      <c r="PCM127" s="149"/>
      <c r="PCN127" s="149"/>
      <c r="PCO127" s="149"/>
      <c r="PCP127" s="149"/>
      <c r="PCQ127" s="149"/>
      <c r="PCR127" s="149"/>
      <c r="PCS127" s="149"/>
      <c r="PCT127" s="149"/>
      <c r="PCU127" s="149"/>
      <c r="PCV127" s="149"/>
      <c r="PCW127" s="149"/>
      <c r="PCX127" s="149"/>
      <c r="PCY127" s="149"/>
      <c r="PCZ127" s="149"/>
      <c r="PDA127" s="149"/>
      <c r="PDB127" s="149"/>
      <c r="PDC127" s="149"/>
      <c r="PDD127" s="149"/>
      <c r="PDE127" s="149"/>
      <c r="PDF127" s="149"/>
      <c r="PDG127" s="149"/>
      <c r="PDH127" s="149"/>
      <c r="PDI127" s="149"/>
      <c r="PDJ127" s="149"/>
      <c r="PDK127" s="149"/>
      <c r="PDL127" s="149"/>
      <c r="PDM127" s="149"/>
      <c r="PDN127" s="149"/>
      <c r="PDO127" s="149"/>
      <c r="PDP127" s="149"/>
      <c r="PDQ127" s="149"/>
      <c r="PDR127" s="149"/>
      <c r="PDS127" s="149"/>
      <c r="PDT127" s="149"/>
      <c r="PDU127" s="149"/>
      <c r="PDV127" s="149"/>
      <c r="PDW127" s="149"/>
      <c r="PDX127" s="149"/>
      <c r="PDY127" s="149"/>
      <c r="PDZ127" s="149"/>
      <c r="PEA127" s="149"/>
      <c r="PEB127" s="149"/>
      <c r="PEC127" s="149"/>
      <c r="PED127" s="149"/>
      <c r="PEE127" s="149"/>
      <c r="PEF127" s="149"/>
      <c r="PEG127" s="149"/>
      <c r="PEH127" s="149"/>
      <c r="PEI127" s="149"/>
      <c r="PEJ127" s="149"/>
      <c r="PEK127" s="149"/>
      <c r="PEL127" s="149"/>
      <c r="PEM127" s="149"/>
      <c r="PEN127" s="149"/>
      <c r="PEO127" s="149"/>
      <c r="PEP127" s="149"/>
      <c r="PEQ127" s="149"/>
      <c r="PER127" s="149"/>
      <c r="PES127" s="149"/>
      <c r="PET127" s="149"/>
      <c r="PEU127" s="149"/>
      <c r="PEV127" s="149"/>
      <c r="PEW127" s="149"/>
      <c r="PEX127" s="149"/>
      <c r="PEY127" s="149"/>
      <c r="PEZ127" s="149"/>
      <c r="PFA127" s="149"/>
      <c r="PFB127" s="149"/>
      <c r="PFC127" s="149"/>
      <c r="PFD127" s="149"/>
      <c r="PFE127" s="149"/>
      <c r="PFF127" s="149"/>
      <c r="PFG127" s="149"/>
      <c r="PFH127" s="149"/>
      <c r="PFI127" s="149"/>
      <c r="PFJ127" s="149"/>
      <c r="PFK127" s="149"/>
      <c r="PFL127" s="149"/>
      <c r="PFM127" s="149"/>
      <c r="PFN127" s="149"/>
      <c r="PFO127" s="149"/>
      <c r="PFP127" s="149"/>
      <c r="PFQ127" s="149"/>
      <c r="PFR127" s="149"/>
      <c r="PFS127" s="149"/>
      <c r="PFT127" s="149"/>
      <c r="PFU127" s="149"/>
      <c r="PFV127" s="149"/>
      <c r="PFW127" s="149"/>
      <c r="PFX127" s="149"/>
      <c r="PFY127" s="149"/>
      <c r="PFZ127" s="149"/>
      <c r="PGA127" s="149"/>
      <c r="PGB127" s="149"/>
      <c r="PGC127" s="149"/>
      <c r="PGD127" s="149"/>
      <c r="PGE127" s="149"/>
      <c r="PGF127" s="149"/>
      <c r="PGG127" s="149"/>
      <c r="PGH127" s="149"/>
      <c r="PGI127" s="149"/>
      <c r="PGJ127" s="149"/>
      <c r="PGK127" s="149"/>
      <c r="PGL127" s="149"/>
      <c r="PGM127" s="149"/>
      <c r="PGN127" s="149"/>
      <c r="PGO127" s="149"/>
      <c r="PGP127" s="149"/>
      <c r="PGQ127" s="149"/>
      <c r="PGR127" s="149"/>
      <c r="PGS127" s="149"/>
      <c r="PGT127" s="149"/>
      <c r="PGU127" s="149"/>
      <c r="PGV127" s="149"/>
      <c r="PGW127" s="149"/>
      <c r="PGX127" s="149"/>
      <c r="PGY127" s="149"/>
      <c r="PGZ127" s="149"/>
      <c r="PHA127" s="149"/>
      <c r="PHB127" s="149"/>
      <c r="PHC127" s="149"/>
      <c r="PHD127" s="149"/>
      <c r="PHE127" s="149"/>
      <c r="PHF127" s="149"/>
      <c r="PHG127" s="149"/>
      <c r="PHH127" s="149"/>
      <c r="PHI127" s="149"/>
      <c r="PHJ127" s="149"/>
      <c r="PHK127" s="149"/>
      <c r="PHL127" s="149"/>
      <c r="PHM127" s="149"/>
      <c r="PHN127" s="149"/>
      <c r="PHO127" s="149"/>
      <c r="PHP127" s="149"/>
      <c r="PHQ127" s="149"/>
      <c r="PHR127" s="149"/>
      <c r="PHS127" s="149"/>
      <c r="PHT127" s="149"/>
      <c r="PHU127" s="149"/>
      <c r="PHV127" s="149"/>
      <c r="PHW127" s="149"/>
      <c r="PHX127" s="149"/>
      <c r="PHY127" s="149"/>
      <c r="PHZ127" s="149"/>
      <c r="PIA127" s="149"/>
      <c r="PIB127" s="149"/>
      <c r="PIC127" s="149"/>
      <c r="PID127" s="149"/>
      <c r="PIE127" s="149"/>
      <c r="PIF127" s="149"/>
      <c r="PIG127" s="149"/>
      <c r="PIH127" s="149"/>
      <c r="PII127" s="149"/>
      <c r="PIJ127" s="149"/>
      <c r="PIK127" s="149"/>
      <c r="PIL127" s="149"/>
      <c r="PIM127" s="149"/>
      <c r="PIN127" s="149"/>
      <c r="PIO127" s="149"/>
      <c r="PIP127" s="149"/>
      <c r="PIQ127" s="149"/>
      <c r="PIR127" s="149"/>
      <c r="PIS127" s="149"/>
      <c r="PIT127" s="149"/>
      <c r="PIU127" s="149"/>
      <c r="PIV127" s="149"/>
      <c r="PIW127" s="149"/>
      <c r="PIX127" s="149"/>
      <c r="PIY127" s="149"/>
      <c r="PIZ127" s="149"/>
      <c r="PJA127" s="149"/>
      <c r="PJB127" s="149"/>
      <c r="PJC127" s="149"/>
      <c r="PJD127" s="149"/>
      <c r="PJE127" s="149"/>
      <c r="PJF127" s="149"/>
      <c r="PJG127" s="149"/>
      <c r="PJH127" s="149"/>
      <c r="PJI127" s="149"/>
      <c r="PJJ127" s="149"/>
      <c r="PJK127" s="149"/>
      <c r="PJL127" s="149"/>
      <c r="PJM127" s="149"/>
      <c r="PJN127" s="149"/>
      <c r="PJO127" s="149"/>
      <c r="PJP127" s="149"/>
      <c r="PJQ127" s="149"/>
      <c r="PJR127" s="149"/>
      <c r="PJS127" s="149"/>
      <c r="PJT127" s="149"/>
      <c r="PJU127" s="149"/>
      <c r="PJV127" s="149"/>
      <c r="PJW127" s="149"/>
      <c r="PJX127" s="149"/>
      <c r="PJY127" s="149"/>
      <c r="PJZ127" s="149"/>
      <c r="PKA127" s="149"/>
      <c r="PKB127" s="149"/>
      <c r="PKC127" s="149"/>
      <c r="PKD127" s="149"/>
      <c r="PKE127" s="149"/>
      <c r="PKF127" s="149"/>
      <c r="PKG127" s="149"/>
      <c r="PKH127" s="149"/>
      <c r="PKI127" s="149"/>
      <c r="PKJ127" s="149"/>
      <c r="PKK127" s="149"/>
      <c r="PKL127" s="149"/>
      <c r="PKM127" s="149"/>
      <c r="PKN127" s="149"/>
      <c r="PKO127" s="149"/>
      <c r="PKP127" s="149"/>
      <c r="PKQ127" s="149"/>
      <c r="PKR127" s="149"/>
      <c r="PKS127" s="149"/>
      <c r="PKT127" s="149"/>
      <c r="PKU127" s="149"/>
      <c r="PKV127" s="149"/>
      <c r="PKW127" s="149"/>
      <c r="PKX127" s="149"/>
      <c r="PKY127" s="149"/>
      <c r="PKZ127" s="149"/>
      <c r="PLA127" s="149"/>
      <c r="PLB127" s="149"/>
      <c r="PLC127" s="149"/>
      <c r="PLD127" s="149"/>
      <c r="PLE127" s="149"/>
      <c r="PLF127" s="149"/>
      <c r="PLG127" s="149"/>
      <c r="PLH127" s="149"/>
      <c r="PLI127" s="149"/>
      <c r="PLJ127" s="149"/>
      <c r="PLK127" s="149"/>
      <c r="PLL127" s="149"/>
      <c r="PLM127" s="149"/>
      <c r="PLN127" s="149"/>
      <c r="PLO127" s="149"/>
      <c r="PLP127" s="149"/>
      <c r="PLQ127" s="149"/>
      <c r="PLR127" s="149"/>
      <c r="PLS127" s="149"/>
      <c r="PLT127" s="149"/>
      <c r="PLU127" s="149"/>
      <c r="PLV127" s="149"/>
      <c r="PLW127" s="149"/>
      <c r="PLX127" s="149"/>
      <c r="PLY127" s="149"/>
      <c r="PLZ127" s="149"/>
      <c r="PMA127" s="149"/>
      <c r="PMB127" s="149"/>
      <c r="PMC127" s="149"/>
      <c r="PMD127" s="149"/>
      <c r="PME127" s="149"/>
      <c r="PMF127" s="149"/>
      <c r="PMG127" s="149"/>
      <c r="PMH127" s="149"/>
      <c r="PMI127" s="149"/>
      <c r="PMJ127" s="149"/>
      <c r="PMK127" s="149"/>
      <c r="PML127" s="149"/>
      <c r="PMM127" s="149"/>
      <c r="PMN127" s="149"/>
      <c r="PMO127" s="149"/>
      <c r="PMP127" s="149"/>
      <c r="PMQ127" s="149"/>
      <c r="PMR127" s="149"/>
      <c r="PMS127" s="149"/>
      <c r="PMT127" s="149"/>
      <c r="PMU127" s="149"/>
      <c r="PMV127" s="149"/>
      <c r="PMW127" s="149"/>
      <c r="PMX127" s="149"/>
      <c r="PMY127" s="149"/>
      <c r="PMZ127" s="149"/>
      <c r="PNA127" s="149"/>
      <c r="PNB127" s="149"/>
      <c r="PNC127" s="149"/>
      <c r="PND127" s="149"/>
      <c r="PNE127" s="149"/>
      <c r="PNF127" s="149"/>
      <c r="PNG127" s="149"/>
      <c r="PNH127" s="149"/>
      <c r="PNI127" s="149"/>
      <c r="PNJ127" s="149"/>
      <c r="PNK127" s="149"/>
      <c r="PNL127" s="149"/>
      <c r="PNM127" s="149"/>
      <c r="PNN127" s="149"/>
      <c r="PNO127" s="149"/>
      <c r="PNP127" s="149"/>
      <c r="PNQ127" s="149"/>
      <c r="PNR127" s="149"/>
      <c r="PNS127" s="149"/>
      <c r="PNT127" s="149"/>
      <c r="PNU127" s="149"/>
      <c r="PNV127" s="149"/>
      <c r="PNW127" s="149"/>
      <c r="PNX127" s="149"/>
      <c r="PNY127" s="149"/>
      <c r="PNZ127" s="149"/>
      <c r="POA127" s="149"/>
      <c r="POB127" s="149"/>
      <c r="POC127" s="149"/>
      <c r="POD127" s="149"/>
      <c r="POE127" s="149"/>
      <c r="POF127" s="149"/>
      <c r="POG127" s="149"/>
      <c r="POH127" s="149"/>
      <c r="POI127" s="149"/>
      <c r="POJ127" s="149"/>
      <c r="POK127" s="149"/>
      <c r="POL127" s="149"/>
      <c r="POM127" s="149"/>
      <c r="PON127" s="149"/>
      <c r="POO127" s="149"/>
      <c r="POP127" s="149"/>
      <c r="POQ127" s="149"/>
      <c r="POR127" s="149"/>
      <c r="POS127" s="149"/>
      <c r="POT127" s="149"/>
      <c r="POU127" s="149"/>
      <c r="POV127" s="149"/>
      <c r="POW127" s="149"/>
      <c r="POX127" s="149"/>
      <c r="POY127" s="149"/>
      <c r="POZ127" s="149"/>
      <c r="PPA127" s="149"/>
      <c r="PPB127" s="149"/>
      <c r="PPC127" s="149"/>
      <c r="PPD127" s="149"/>
      <c r="PPE127" s="149"/>
      <c r="PPF127" s="149"/>
      <c r="PPG127" s="149"/>
      <c r="PPH127" s="149"/>
      <c r="PPI127" s="149"/>
      <c r="PPJ127" s="149"/>
      <c r="PPK127" s="149"/>
      <c r="PPL127" s="149"/>
      <c r="PPM127" s="149"/>
      <c r="PPN127" s="149"/>
      <c r="PPO127" s="149"/>
      <c r="PPP127" s="149"/>
      <c r="PPQ127" s="149"/>
      <c r="PPR127" s="149"/>
      <c r="PPS127" s="149"/>
      <c r="PPT127" s="149"/>
      <c r="PPU127" s="149"/>
      <c r="PPV127" s="149"/>
      <c r="PPW127" s="149"/>
      <c r="PPX127" s="149"/>
      <c r="PPY127" s="149"/>
      <c r="PPZ127" s="149"/>
      <c r="PQA127" s="149"/>
      <c r="PQB127" s="149"/>
      <c r="PQC127" s="149"/>
      <c r="PQD127" s="149"/>
      <c r="PQE127" s="149"/>
      <c r="PQF127" s="149"/>
      <c r="PQG127" s="149"/>
      <c r="PQH127" s="149"/>
      <c r="PQI127" s="149"/>
      <c r="PQJ127" s="149"/>
      <c r="PQK127" s="149"/>
      <c r="PQL127" s="149"/>
      <c r="PQM127" s="149"/>
      <c r="PQN127" s="149"/>
      <c r="PQO127" s="149"/>
      <c r="PQP127" s="149"/>
      <c r="PQQ127" s="149"/>
      <c r="PQR127" s="149"/>
      <c r="PQS127" s="149"/>
      <c r="PQT127" s="149"/>
      <c r="PQU127" s="149"/>
      <c r="PQV127" s="149"/>
      <c r="PQW127" s="149"/>
      <c r="PQX127" s="149"/>
      <c r="PQY127" s="149"/>
      <c r="PQZ127" s="149"/>
      <c r="PRA127" s="149"/>
      <c r="PRB127" s="149"/>
      <c r="PRC127" s="149"/>
      <c r="PRD127" s="149"/>
      <c r="PRE127" s="149"/>
      <c r="PRF127" s="149"/>
      <c r="PRG127" s="149"/>
      <c r="PRH127" s="149"/>
      <c r="PRI127" s="149"/>
      <c r="PRJ127" s="149"/>
      <c r="PRK127" s="149"/>
      <c r="PRL127" s="149"/>
      <c r="PRM127" s="149"/>
      <c r="PRN127" s="149"/>
      <c r="PRO127" s="149"/>
      <c r="PRP127" s="149"/>
      <c r="PRQ127" s="149"/>
      <c r="PRR127" s="149"/>
      <c r="PRS127" s="149"/>
      <c r="PRT127" s="149"/>
      <c r="PRU127" s="149"/>
      <c r="PRV127" s="149"/>
      <c r="PRW127" s="149"/>
      <c r="PRX127" s="149"/>
      <c r="PRY127" s="149"/>
      <c r="PRZ127" s="149"/>
      <c r="PSA127" s="149"/>
      <c r="PSB127" s="149"/>
      <c r="PSC127" s="149"/>
      <c r="PSD127" s="149"/>
      <c r="PSE127" s="149"/>
      <c r="PSF127" s="149"/>
      <c r="PSG127" s="149"/>
      <c r="PSH127" s="149"/>
      <c r="PSI127" s="149"/>
      <c r="PSJ127" s="149"/>
      <c r="PSK127" s="149"/>
      <c r="PSL127" s="149"/>
      <c r="PSM127" s="149"/>
      <c r="PSN127" s="149"/>
      <c r="PSO127" s="149"/>
      <c r="PSP127" s="149"/>
      <c r="PSQ127" s="149"/>
      <c r="PSR127" s="149"/>
      <c r="PSS127" s="149"/>
      <c r="PST127" s="149"/>
      <c r="PSU127" s="149"/>
      <c r="PSV127" s="149"/>
      <c r="PSW127" s="149"/>
      <c r="PSX127" s="149"/>
      <c r="PSY127" s="149"/>
      <c r="PSZ127" s="149"/>
      <c r="PTA127" s="149"/>
      <c r="PTB127" s="149"/>
      <c r="PTC127" s="149"/>
      <c r="PTD127" s="149"/>
      <c r="PTE127" s="149"/>
      <c r="PTF127" s="149"/>
      <c r="PTG127" s="149"/>
      <c r="PTH127" s="149"/>
      <c r="PTI127" s="149"/>
      <c r="PTJ127" s="149"/>
      <c r="PTK127" s="149"/>
      <c r="PTL127" s="149"/>
      <c r="PTM127" s="149"/>
      <c r="PTN127" s="149"/>
      <c r="PTO127" s="149"/>
      <c r="PTP127" s="149"/>
      <c r="PTQ127" s="149"/>
      <c r="PTR127" s="149"/>
      <c r="PTS127" s="149"/>
      <c r="PTT127" s="149"/>
      <c r="PTU127" s="149"/>
      <c r="PTV127" s="149"/>
      <c r="PTW127" s="149"/>
      <c r="PTX127" s="149"/>
      <c r="PTY127" s="149"/>
      <c r="PTZ127" s="149"/>
      <c r="PUA127" s="149"/>
      <c r="PUB127" s="149"/>
      <c r="PUC127" s="149"/>
      <c r="PUD127" s="149"/>
      <c r="PUE127" s="149"/>
      <c r="PUF127" s="149"/>
      <c r="PUG127" s="149"/>
      <c r="PUH127" s="149"/>
      <c r="PUI127" s="149"/>
      <c r="PUJ127" s="149"/>
      <c r="PUK127" s="149"/>
      <c r="PUL127" s="149"/>
      <c r="PUM127" s="149"/>
      <c r="PUN127" s="149"/>
      <c r="PUO127" s="149"/>
      <c r="PUP127" s="149"/>
      <c r="PUQ127" s="149"/>
      <c r="PUR127" s="149"/>
      <c r="PUS127" s="149"/>
      <c r="PUT127" s="149"/>
      <c r="PUU127" s="149"/>
      <c r="PUV127" s="149"/>
      <c r="PUW127" s="149"/>
      <c r="PUX127" s="149"/>
      <c r="PUY127" s="149"/>
      <c r="PUZ127" s="149"/>
      <c r="PVA127" s="149"/>
      <c r="PVB127" s="149"/>
      <c r="PVC127" s="149"/>
      <c r="PVD127" s="149"/>
      <c r="PVE127" s="149"/>
      <c r="PVF127" s="149"/>
      <c r="PVG127" s="149"/>
      <c r="PVH127" s="149"/>
      <c r="PVI127" s="149"/>
      <c r="PVJ127" s="149"/>
      <c r="PVK127" s="149"/>
      <c r="PVL127" s="149"/>
      <c r="PVM127" s="149"/>
      <c r="PVN127" s="149"/>
      <c r="PVO127" s="149"/>
      <c r="PVP127" s="149"/>
      <c r="PVQ127" s="149"/>
      <c r="PVR127" s="149"/>
      <c r="PVS127" s="149"/>
      <c r="PVT127" s="149"/>
      <c r="PVU127" s="149"/>
      <c r="PVV127" s="149"/>
      <c r="PVW127" s="149"/>
      <c r="PVX127" s="149"/>
      <c r="PVY127" s="149"/>
      <c r="PVZ127" s="149"/>
      <c r="PWA127" s="149"/>
      <c r="PWB127" s="149"/>
      <c r="PWC127" s="149"/>
      <c r="PWD127" s="149"/>
      <c r="PWE127" s="149"/>
      <c r="PWF127" s="149"/>
      <c r="PWG127" s="149"/>
      <c r="PWH127" s="149"/>
      <c r="PWI127" s="149"/>
      <c r="PWJ127" s="149"/>
      <c r="PWK127" s="149"/>
      <c r="PWL127" s="149"/>
      <c r="PWM127" s="149"/>
      <c r="PWN127" s="149"/>
      <c r="PWO127" s="149"/>
      <c r="PWP127" s="149"/>
      <c r="PWQ127" s="149"/>
      <c r="PWR127" s="149"/>
      <c r="PWS127" s="149"/>
      <c r="PWT127" s="149"/>
      <c r="PWU127" s="149"/>
      <c r="PWV127" s="149"/>
      <c r="PWW127" s="149"/>
      <c r="PWX127" s="149"/>
      <c r="PWY127" s="149"/>
      <c r="PWZ127" s="149"/>
      <c r="PXA127" s="149"/>
      <c r="PXB127" s="149"/>
      <c r="PXC127" s="149"/>
      <c r="PXD127" s="149"/>
      <c r="PXE127" s="149"/>
      <c r="PXF127" s="149"/>
      <c r="PXG127" s="149"/>
      <c r="PXH127" s="149"/>
      <c r="PXI127" s="149"/>
      <c r="PXJ127" s="149"/>
      <c r="PXK127" s="149"/>
      <c r="PXL127" s="149"/>
      <c r="PXM127" s="149"/>
      <c r="PXN127" s="149"/>
      <c r="PXO127" s="149"/>
      <c r="PXP127" s="149"/>
      <c r="PXQ127" s="149"/>
      <c r="PXR127" s="149"/>
      <c r="PXS127" s="149"/>
      <c r="PXT127" s="149"/>
      <c r="PXU127" s="149"/>
      <c r="PXV127" s="149"/>
      <c r="PXW127" s="149"/>
      <c r="PXX127" s="149"/>
      <c r="PXY127" s="149"/>
      <c r="PXZ127" s="149"/>
      <c r="PYA127" s="149"/>
      <c r="PYB127" s="149"/>
      <c r="PYC127" s="149"/>
      <c r="PYD127" s="149"/>
      <c r="PYE127" s="149"/>
      <c r="PYF127" s="149"/>
      <c r="PYG127" s="149"/>
      <c r="PYH127" s="149"/>
      <c r="PYI127" s="149"/>
      <c r="PYJ127" s="149"/>
      <c r="PYK127" s="149"/>
      <c r="PYL127" s="149"/>
      <c r="PYM127" s="149"/>
      <c r="PYN127" s="149"/>
      <c r="PYO127" s="149"/>
      <c r="PYP127" s="149"/>
      <c r="PYQ127" s="149"/>
      <c r="PYR127" s="149"/>
      <c r="PYS127" s="149"/>
      <c r="PYT127" s="149"/>
      <c r="PYU127" s="149"/>
      <c r="PYV127" s="149"/>
      <c r="PYW127" s="149"/>
      <c r="PYX127" s="149"/>
      <c r="PYY127" s="149"/>
      <c r="PYZ127" s="149"/>
      <c r="PZA127" s="149"/>
      <c r="PZB127" s="149"/>
      <c r="PZC127" s="149"/>
      <c r="PZD127" s="149"/>
      <c r="PZE127" s="149"/>
      <c r="PZF127" s="149"/>
      <c r="PZG127" s="149"/>
      <c r="PZH127" s="149"/>
      <c r="PZI127" s="149"/>
      <c r="PZJ127" s="149"/>
      <c r="PZK127" s="149"/>
      <c r="PZL127" s="149"/>
      <c r="PZM127" s="149"/>
      <c r="PZN127" s="149"/>
      <c r="PZO127" s="149"/>
      <c r="PZP127" s="149"/>
      <c r="PZQ127" s="149"/>
      <c r="PZR127" s="149"/>
      <c r="PZS127" s="149"/>
      <c r="PZT127" s="149"/>
      <c r="PZU127" s="149"/>
      <c r="PZV127" s="149"/>
      <c r="PZW127" s="149"/>
      <c r="PZX127" s="149"/>
      <c r="PZY127" s="149"/>
      <c r="PZZ127" s="149"/>
      <c r="QAA127" s="149"/>
      <c r="QAB127" s="149"/>
      <c r="QAC127" s="149"/>
      <c r="QAD127" s="149"/>
      <c r="QAE127" s="149"/>
      <c r="QAF127" s="149"/>
      <c r="QAG127" s="149"/>
      <c r="QAH127" s="149"/>
      <c r="QAI127" s="149"/>
      <c r="QAJ127" s="149"/>
      <c r="QAK127" s="149"/>
      <c r="QAL127" s="149"/>
      <c r="QAM127" s="149"/>
      <c r="QAN127" s="149"/>
      <c r="QAO127" s="149"/>
      <c r="QAP127" s="149"/>
      <c r="QAQ127" s="149"/>
      <c r="QAR127" s="149"/>
      <c r="QAS127" s="149"/>
      <c r="QAT127" s="149"/>
      <c r="QAU127" s="149"/>
      <c r="QAV127" s="149"/>
      <c r="QAW127" s="149"/>
      <c r="QAX127" s="149"/>
      <c r="QAY127" s="149"/>
      <c r="QAZ127" s="149"/>
      <c r="QBA127" s="149"/>
      <c r="QBB127" s="149"/>
      <c r="QBC127" s="149"/>
      <c r="QBD127" s="149"/>
      <c r="QBE127" s="149"/>
      <c r="QBF127" s="149"/>
      <c r="QBG127" s="149"/>
      <c r="QBH127" s="149"/>
      <c r="QBI127" s="149"/>
      <c r="QBJ127" s="149"/>
      <c r="QBK127" s="149"/>
      <c r="QBL127" s="149"/>
      <c r="QBM127" s="149"/>
      <c r="QBN127" s="149"/>
      <c r="QBO127" s="149"/>
      <c r="QBP127" s="149"/>
      <c r="QBQ127" s="149"/>
      <c r="QBR127" s="149"/>
      <c r="QBS127" s="149"/>
      <c r="QBT127" s="149"/>
      <c r="QBU127" s="149"/>
      <c r="QBV127" s="149"/>
      <c r="QBW127" s="149"/>
      <c r="QBX127" s="149"/>
      <c r="QBY127" s="149"/>
      <c r="QBZ127" s="149"/>
      <c r="QCA127" s="149"/>
      <c r="QCB127" s="149"/>
      <c r="QCC127" s="149"/>
      <c r="QCD127" s="149"/>
      <c r="QCE127" s="149"/>
      <c r="QCF127" s="149"/>
      <c r="QCG127" s="149"/>
      <c r="QCH127" s="149"/>
      <c r="QCI127" s="149"/>
      <c r="QCJ127" s="149"/>
      <c r="QCK127" s="149"/>
      <c r="QCL127" s="149"/>
      <c r="QCM127" s="149"/>
      <c r="QCN127" s="149"/>
      <c r="QCO127" s="149"/>
      <c r="QCP127" s="149"/>
      <c r="QCQ127" s="149"/>
      <c r="QCR127" s="149"/>
      <c r="QCS127" s="149"/>
      <c r="QCT127" s="149"/>
      <c r="QCU127" s="149"/>
      <c r="QCV127" s="149"/>
      <c r="QCW127" s="149"/>
      <c r="QCX127" s="149"/>
      <c r="QCY127" s="149"/>
      <c r="QCZ127" s="149"/>
      <c r="QDA127" s="149"/>
      <c r="QDB127" s="149"/>
      <c r="QDC127" s="149"/>
      <c r="QDD127" s="149"/>
      <c r="QDE127" s="149"/>
      <c r="QDF127" s="149"/>
      <c r="QDG127" s="149"/>
      <c r="QDH127" s="149"/>
      <c r="QDI127" s="149"/>
      <c r="QDJ127" s="149"/>
      <c r="QDK127" s="149"/>
      <c r="QDL127" s="149"/>
      <c r="QDM127" s="149"/>
      <c r="QDN127" s="149"/>
      <c r="QDO127" s="149"/>
      <c r="QDP127" s="149"/>
      <c r="QDQ127" s="149"/>
      <c r="QDR127" s="149"/>
      <c r="QDS127" s="149"/>
      <c r="QDT127" s="149"/>
      <c r="QDU127" s="149"/>
      <c r="QDV127" s="149"/>
      <c r="QDW127" s="149"/>
      <c r="QDX127" s="149"/>
      <c r="QDY127" s="149"/>
      <c r="QDZ127" s="149"/>
      <c r="QEA127" s="149"/>
      <c r="QEB127" s="149"/>
      <c r="QEC127" s="149"/>
      <c r="QED127" s="149"/>
      <c r="QEE127" s="149"/>
      <c r="QEF127" s="149"/>
      <c r="QEG127" s="149"/>
      <c r="QEH127" s="149"/>
      <c r="QEI127" s="149"/>
      <c r="QEJ127" s="149"/>
      <c r="QEK127" s="149"/>
      <c r="QEL127" s="149"/>
      <c r="QEM127" s="149"/>
      <c r="QEN127" s="149"/>
      <c r="QEO127" s="149"/>
      <c r="QEP127" s="149"/>
      <c r="QEQ127" s="149"/>
      <c r="QER127" s="149"/>
      <c r="QES127" s="149"/>
      <c r="QET127" s="149"/>
      <c r="QEU127" s="149"/>
      <c r="QEV127" s="149"/>
      <c r="QEW127" s="149"/>
      <c r="QEX127" s="149"/>
      <c r="QEY127" s="149"/>
      <c r="QEZ127" s="149"/>
      <c r="QFA127" s="149"/>
      <c r="QFB127" s="149"/>
      <c r="QFC127" s="149"/>
      <c r="QFD127" s="149"/>
      <c r="QFE127" s="149"/>
      <c r="QFF127" s="149"/>
      <c r="QFG127" s="149"/>
      <c r="QFH127" s="149"/>
      <c r="QFI127" s="149"/>
      <c r="QFJ127" s="149"/>
      <c r="QFK127" s="149"/>
      <c r="QFL127" s="149"/>
      <c r="QFM127" s="149"/>
      <c r="QFN127" s="149"/>
      <c r="QFO127" s="149"/>
      <c r="QFP127" s="149"/>
      <c r="QFQ127" s="149"/>
      <c r="QFR127" s="149"/>
      <c r="QFS127" s="149"/>
      <c r="QFT127" s="149"/>
      <c r="QFU127" s="149"/>
      <c r="QFV127" s="149"/>
      <c r="QFW127" s="149"/>
      <c r="QFX127" s="149"/>
      <c r="QFY127" s="149"/>
      <c r="QFZ127" s="149"/>
      <c r="QGA127" s="149"/>
      <c r="QGB127" s="149"/>
      <c r="QGC127" s="149"/>
      <c r="QGD127" s="149"/>
      <c r="QGE127" s="149"/>
      <c r="QGF127" s="149"/>
      <c r="QGG127" s="149"/>
      <c r="QGH127" s="149"/>
      <c r="QGI127" s="149"/>
      <c r="QGJ127" s="149"/>
      <c r="QGK127" s="149"/>
      <c r="QGL127" s="149"/>
      <c r="QGM127" s="149"/>
      <c r="QGN127" s="149"/>
      <c r="QGO127" s="149"/>
      <c r="QGP127" s="149"/>
      <c r="QGQ127" s="149"/>
      <c r="QGR127" s="149"/>
      <c r="QGS127" s="149"/>
      <c r="QGT127" s="149"/>
      <c r="QGU127" s="149"/>
      <c r="QGV127" s="149"/>
      <c r="QGW127" s="149"/>
      <c r="QGX127" s="149"/>
      <c r="QGY127" s="149"/>
      <c r="QGZ127" s="149"/>
      <c r="QHA127" s="149"/>
      <c r="QHB127" s="149"/>
      <c r="QHC127" s="149"/>
      <c r="QHD127" s="149"/>
      <c r="QHE127" s="149"/>
      <c r="QHF127" s="149"/>
      <c r="QHG127" s="149"/>
      <c r="QHH127" s="149"/>
      <c r="QHI127" s="149"/>
      <c r="QHJ127" s="149"/>
      <c r="QHK127" s="149"/>
      <c r="QHL127" s="149"/>
      <c r="QHM127" s="149"/>
      <c r="QHN127" s="149"/>
      <c r="QHO127" s="149"/>
      <c r="QHP127" s="149"/>
      <c r="QHQ127" s="149"/>
      <c r="QHR127" s="149"/>
      <c r="QHS127" s="149"/>
      <c r="QHT127" s="149"/>
      <c r="QHU127" s="149"/>
      <c r="QHV127" s="149"/>
      <c r="QHW127" s="149"/>
      <c r="QHX127" s="149"/>
      <c r="QHY127" s="149"/>
      <c r="QHZ127" s="149"/>
      <c r="QIA127" s="149"/>
      <c r="QIB127" s="149"/>
      <c r="QIC127" s="149"/>
      <c r="QID127" s="149"/>
      <c r="QIE127" s="149"/>
      <c r="QIF127" s="149"/>
      <c r="QIG127" s="149"/>
      <c r="QIH127" s="149"/>
      <c r="QII127" s="149"/>
      <c r="QIJ127" s="149"/>
      <c r="QIK127" s="149"/>
      <c r="QIL127" s="149"/>
      <c r="QIM127" s="149"/>
      <c r="QIN127" s="149"/>
      <c r="QIO127" s="149"/>
      <c r="QIP127" s="149"/>
      <c r="QIQ127" s="149"/>
      <c r="QIR127" s="149"/>
      <c r="QIS127" s="149"/>
      <c r="QIT127" s="149"/>
      <c r="QIU127" s="149"/>
      <c r="QIV127" s="149"/>
      <c r="QIW127" s="149"/>
      <c r="QIX127" s="149"/>
      <c r="QIY127" s="149"/>
      <c r="QIZ127" s="149"/>
      <c r="QJA127" s="149"/>
      <c r="QJB127" s="149"/>
      <c r="QJC127" s="149"/>
      <c r="QJD127" s="149"/>
      <c r="QJE127" s="149"/>
      <c r="QJF127" s="149"/>
      <c r="QJG127" s="149"/>
      <c r="QJH127" s="149"/>
      <c r="QJI127" s="149"/>
      <c r="QJJ127" s="149"/>
      <c r="QJK127" s="149"/>
      <c r="QJL127" s="149"/>
      <c r="QJM127" s="149"/>
      <c r="QJN127" s="149"/>
      <c r="QJO127" s="149"/>
      <c r="QJP127" s="149"/>
      <c r="QJQ127" s="149"/>
      <c r="QJR127" s="149"/>
      <c r="QJS127" s="149"/>
      <c r="QJT127" s="149"/>
      <c r="QJU127" s="149"/>
      <c r="QJV127" s="149"/>
      <c r="QJW127" s="149"/>
      <c r="QJX127" s="149"/>
      <c r="QJY127" s="149"/>
      <c r="QJZ127" s="149"/>
      <c r="QKA127" s="149"/>
      <c r="QKB127" s="149"/>
      <c r="QKC127" s="149"/>
      <c r="QKD127" s="149"/>
      <c r="QKE127" s="149"/>
      <c r="QKF127" s="149"/>
      <c r="QKG127" s="149"/>
      <c r="QKH127" s="149"/>
      <c r="QKI127" s="149"/>
      <c r="QKJ127" s="149"/>
      <c r="QKK127" s="149"/>
      <c r="QKL127" s="149"/>
      <c r="QKM127" s="149"/>
      <c r="QKN127" s="149"/>
      <c r="QKO127" s="149"/>
      <c r="QKP127" s="149"/>
      <c r="QKQ127" s="149"/>
      <c r="QKR127" s="149"/>
      <c r="QKS127" s="149"/>
      <c r="QKT127" s="149"/>
      <c r="QKU127" s="149"/>
      <c r="QKV127" s="149"/>
      <c r="QKW127" s="149"/>
      <c r="QKX127" s="149"/>
      <c r="QKY127" s="149"/>
      <c r="QKZ127" s="149"/>
      <c r="QLA127" s="149"/>
      <c r="QLB127" s="149"/>
      <c r="QLC127" s="149"/>
      <c r="QLD127" s="149"/>
      <c r="QLE127" s="149"/>
      <c r="QLF127" s="149"/>
      <c r="QLG127" s="149"/>
      <c r="QLH127" s="149"/>
      <c r="QLI127" s="149"/>
      <c r="QLJ127" s="149"/>
      <c r="QLK127" s="149"/>
      <c r="QLL127" s="149"/>
      <c r="QLM127" s="149"/>
      <c r="QLN127" s="149"/>
      <c r="QLO127" s="149"/>
      <c r="QLP127" s="149"/>
      <c r="QLQ127" s="149"/>
      <c r="QLR127" s="149"/>
      <c r="QLS127" s="149"/>
      <c r="QLT127" s="149"/>
      <c r="QLU127" s="149"/>
      <c r="QLV127" s="149"/>
      <c r="QLW127" s="149"/>
      <c r="QLX127" s="149"/>
      <c r="QLY127" s="149"/>
      <c r="QLZ127" s="149"/>
      <c r="QMA127" s="149"/>
      <c r="QMB127" s="149"/>
      <c r="QMC127" s="149"/>
      <c r="QMD127" s="149"/>
      <c r="QME127" s="149"/>
      <c r="QMF127" s="149"/>
      <c r="QMG127" s="149"/>
      <c r="QMH127" s="149"/>
      <c r="QMI127" s="149"/>
      <c r="QMJ127" s="149"/>
      <c r="QMK127" s="149"/>
      <c r="QML127" s="149"/>
      <c r="QMM127" s="149"/>
      <c r="QMN127" s="149"/>
      <c r="QMO127" s="149"/>
      <c r="QMP127" s="149"/>
      <c r="QMQ127" s="149"/>
      <c r="QMR127" s="149"/>
      <c r="QMS127" s="149"/>
      <c r="QMT127" s="149"/>
      <c r="QMU127" s="149"/>
      <c r="QMV127" s="149"/>
      <c r="QMW127" s="149"/>
      <c r="QMX127" s="149"/>
      <c r="QMY127" s="149"/>
      <c r="QMZ127" s="149"/>
      <c r="QNA127" s="149"/>
      <c r="QNB127" s="149"/>
      <c r="QNC127" s="149"/>
      <c r="QND127" s="149"/>
      <c r="QNE127" s="149"/>
      <c r="QNF127" s="149"/>
      <c r="QNG127" s="149"/>
      <c r="QNH127" s="149"/>
      <c r="QNI127" s="149"/>
      <c r="QNJ127" s="149"/>
      <c r="QNK127" s="149"/>
      <c r="QNL127" s="149"/>
      <c r="QNM127" s="149"/>
      <c r="QNN127" s="149"/>
      <c r="QNO127" s="149"/>
      <c r="QNP127" s="149"/>
      <c r="QNQ127" s="149"/>
      <c r="QNR127" s="149"/>
      <c r="QNS127" s="149"/>
      <c r="QNT127" s="149"/>
      <c r="QNU127" s="149"/>
      <c r="QNV127" s="149"/>
      <c r="QNW127" s="149"/>
      <c r="QNX127" s="149"/>
      <c r="QNY127" s="149"/>
      <c r="QNZ127" s="149"/>
      <c r="QOA127" s="149"/>
      <c r="QOB127" s="149"/>
      <c r="QOC127" s="149"/>
      <c r="QOD127" s="149"/>
      <c r="QOE127" s="149"/>
      <c r="QOF127" s="149"/>
      <c r="QOG127" s="149"/>
      <c r="QOH127" s="149"/>
      <c r="QOI127" s="149"/>
      <c r="QOJ127" s="149"/>
      <c r="QOK127" s="149"/>
      <c r="QOL127" s="149"/>
      <c r="QOM127" s="149"/>
      <c r="QON127" s="149"/>
      <c r="QOO127" s="149"/>
      <c r="QOP127" s="149"/>
      <c r="QOQ127" s="149"/>
      <c r="QOR127" s="149"/>
      <c r="QOS127" s="149"/>
      <c r="QOT127" s="149"/>
      <c r="QOU127" s="149"/>
      <c r="QOV127" s="149"/>
      <c r="QOW127" s="149"/>
      <c r="QOX127" s="149"/>
      <c r="QOY127" s="149"/>
      <c r="QOZ127" s="149"/>
      <c r="QPA127" s="149"/>
      <c r="QPB127" s="149"/>
      <c r="QPC127" s="149"/>
      <c r="QPD127" s="149"/>
      <c r="QPE127" s="149"/>
      <c r="QPF127" s="149"/>
      <c r="QPG127" s="149"/>
      <c r="QPH127" s="149"/>
      <c r="QPI127" s="149"/>
      <c r="QPJ127" s="149"/>
      <c r="QPK127" s="149"/>
      <c r="QPL127" s="149"/>
      <c r="QPM127" s="149"/>
      <c r="QPN127" s="149"/>
      <c r="QPO127" s="149"/>
      <c r="QPP127" s="149"/>
      <c r="QPQ127" s="149"/>
      <c r="QPR127" s="149"/>
      <c r="QPS127" s="149"/>
      <c r="QPT127" s="149"/>
      <c r="QPU127" s="149"/>
      <c r="QPV127" s="149"/>
      <c r="QPW127" s="149"/>
      <c r="QPX127" s="149"/>
      <c r="QPY127" s="149"/>
      <c r="QPZ127" s="149"/>
      <c r="QQA127" s="149"/>
      <c r="QQB127" s="149"/>
      <c r="QQC127" s="149"/>
      <c r="QQD127" s="149"/>
      <c r="QQE127" s="149"/>
      <c r="QQF127" s="149"/>
      <c r="QQG127" s="149"/>
      <c r="QQH127" s="149"/>
      <c r="QQI127" s="149"/>
      <c r="QQJ127" s="149"/>
      <c r="QQK127" s="149"/>
      <c r="QQL127" s="149"/>
      <c r="QQM127" s="149"/>
      <c r="QQN127" s="149"/>
      <c r="QQO127" s="149"/>
      <c r="QQP127" s="149"/>
      <c r="QQQ127" s="149"/>
      <c r="QQR127" s="149"/>
      <c r="QQS127" s="149"/>
      <c r="QQT127" s="149"/>
      <c r="QQU127" s="149"/>
      <c r="QQV127" s="149"/>
      <c r="QQW127" s="149"/>
      <c r="QQX127" s="149"/>
      <c r="QQY127" s="149"/>
      <c r="QQZ127" s="149"/>
      <c r="QRA127" s="149"/>
      <c r="QRB127" s="149"/>
      <c r="QRC127" s="149"/>
      <c r="QRD127" s="149"/>
      <c r="QRE127" s="149"/>
      <c r="QRF127" s="149"/>
      <c r="QRG127" s="149"/>
      <c r="QRH127" s="149"/>
      <c r="QRI127" s="149"/>
      <c r="QRJ127" s="149"/>
      <c r="QRK127" s="149"/>
      <c r="QRL127" s="149"/>
      <c r="QRM127" s="149"/>
      <c r="QRN127" s="149"/>
      <c r="QRO127" s="149"/>
      <c r="QRP127" s="149"/>
      <c r="QRQ127" s="149"/>
      <c r="QRR127" s="149"/>
      <c r="QRS127" s="149"/>
      <c r="QRT127" s="149"/>
      <c r="QRU127" s="149"/>
      <c r="QRV127" s="149"/>
      <c r="QRW127" s="149"/>
      <c r="QRX127" s="149"/>
      <c r="QRY127" s="149"/>
      <c r="QRZ127" s="149"/>
      <c r="QSA127" s="149"/>
      <c r="QSB127" s="149"/>
      <c r="QSC127" s="149"/>
      <c r="QSD127" s="149"/>
      <c r="QSE127" s="149"/>
      <c r="QSF127" s="149"/>
      <c r="QSG127" s="149"/>
      <c r="QSH127" s="149"/>
      <c r="QSI127" s="149"/>
      <c r="QSJ127" s="149"/>
      <c r="QSK127" s="149"/>
      <c r="QSL127" s="149"/>
      <c r="QSM127" s="149"/>
      <c r="QSN127" s="149"/>
      <c r="QSO127" s="149"/>
      <c r="QSP127" s="149"/>
      <c r="QSQ127" s="149"/>
      <c r="QSR127" s="149"/>
      <c r="QSS127" s="149"/>
      <c r="QST127" s="149"/>
      <c r="QSU127" s="149"/>
      <c r="QSV127" s="149"/>
      <c r="QSW127" s="149"/>
      <c r="QSX127" s="149"/>
      <c r="QSY127" s="149"/>
      <c r="QSZ127" s="149"/>
      <c r="QTA127" s="149"/>
      <c r="QTB127" s="149"/>
      <c r="QTC127" s="149"/>
      <c r="QTD127" s="149"/>
      <c r="QTE127" s="149"/>
      <c r="QTF127" s="149"/>
      <c r="QTG127" s="149"/>
      <c r="QTH127" s="149"/>
      <c r="QTI127" s="149"/>
      <c r="QTJ127" s="149"/>
      <c r="QTK127" s="149"/>
      <c r="QTL127" s="149"/>
      <c r="QTM127" s="149"/>
      <c r="QTN127" s="149"/>
      <c r="QTO127" s="149"/>
      <c r="QTP127" s="149"/>
      <c r="QTQ127" s="149"/>
      <c r="QTR127" s="149"/>
      <c r="QTS127" s="149"/>
      <c r="QTT127" s="149"/>
      <c r="QTU127" s="149"/>
      <c r="QTV127" s="149"/>
      <c r="QTW127" s="149"/>
      <c r="QTX127" s="149"/>
      <c r="QTY127" s="149"/>
      <c r="QTZ127" s="149"/>
      <c r="QUA127" s="149"/>
      <c r="QUB127" s="149"/>
      <c r="QUC127" s="149"/>
      <c r="QUD127" s="149"/>
      <c r="QUE127" s="149"/>
      <c r="QUF127" s="149"/>
      <c r="QUG127" s="149"/>
      <c r="QUH127" s="149"/>
      <c r="QUI127" s="149"/>
      <c r="QUJ127" s="149"/>
      <c r="QUK127" s="149"/>
      <c r="QUL127" s="149"/>
      <c r="QUM127" s="149"/>
      <c r="QUN127" s="149"/>
      <c r="QUO127" s="149"/>
      <c r="QUP127" s="149"/>
      <c r="QUQ127" s="149"/>
      <c r="QUR127" s="149"/>
      <c r="QUS127" s="149"/>
      <c r="QUT127" s="149"/>
      <c r="QUU127" s="149"/>
      <c r="QUV127" s="149"/>
      <c r="QUW127" s="149"/>
      <c r="QUX127" s="149"/>
      <c r="QUY127" s="149"/>
      <c r="QUZ127" s="149"/>
      <c r="QVA127" s="149"/>
      <c r="QVB127" s="149"/>
      <c r="QVC127" s="149"/>
      <c r="QVD127" s="149"/>
      <c r="QVE127" s="149"/>
      <c r="QVF127" s="149"/>
      <c r="QVG127" s="149"/>
      <c r="QVH127" s="149"/>
      <c r="QVI127" s="149"/>
      <c r="QVJ127" s="149"/>
      <c r="QVK127" s="149"/>
      <c r="QVL127" s="149"/>
      <c r="QVM127" s="149"/>
      <c r="QVN127" s="149"/>
      <c r="QVO127" s="149"/>
      <c r="QVP127" s="149"/>
      <c r="QVQ127" s="149"/>
      <c r="QVR127" s="149"/>
      <c r="QVS127" s="149"/>
      <c r="QVT127" s="149"/>
      <c r="QVU127" s="149"/>
      <c r="QVV127" s="149"/>
      <c r="QVW127" s="149"/>
      <c r="QVX127" s="149"/>
      <c r="QVY127" s="149"/>
      <c r="QVZ127" s="149"/>
      <c r="QWA127" s="149"/>
      <c r="QWB127" s="149"/>
      <c r="QWC127" s="149"/>
      <c r="QWD127" s="149"/>
      <c r="QWE127" s="149"/>
      <c r="QWF127" s="149"/>
      <c r="QWG127" s="149"/>
      <c r="QWH127" s="149"/>
      <c r="QWI127" s="149"/>
      <c r="QWJ127" s="149"/>
      <c r="QWK127" s="149"/>
      <c r="QWL127" s="149"/>
      <c r="QWM127" s="149"/>
      <c r="QWN127" s="149"/>
      <c r="QWO127" s="149"/>
      <c r="QWP127" s="149"/>
      <c r="QWQ127" s="149"/>
      <c r="QWR127" s="149"/>
      <c r="QWS127" s="149"/>
      <c r="QWT127" s="149"/>
      <c r="QWU127" s="149"/>
      <c r="QWV127" s="149"/>
      <c r="QWW127" s="149"/>
      <c r="QWX127" s="149"/>
      <c r="QWY127" s="149"/>
      <c r="QWZ127" s="149"/>
      <c r="QXA127" s="149"/>
      <c r="QXB127" s="149"/>
      <c r="QXC127" s="149"/>
      <c r="QXD127" s="149"/>
      <c r="QXE127" s="149"/>
      <c r="QXF127" s="149"/>
      <c r="QXG127" s="149"/>
      <c r="QXH127" s="149"/>
      <c r="QXI127" s="149"/>
      <c r="QXJ127" s="149"/>
      <c r="QXK127" s="149"/>
      <c r="QXL127" s="149"/>
      <c r="QXM127" s="149"/>
      <c r="QXN127" s="149"/>
      <c r="QXO127" s="149"/>
      <c r="QXP127" s="149"/>
      <c r="QXQ127" s="149"/>
      <c r="QXR127" s="149"/>
      <c r="QXS127" s="149"/>
      <c r="QXT127" s="149"/>
      <c r="QXU127" s="149"/>
      <c r="QXV127" s="149"/>
      <c r="QXW127" s="149"/>
      <c r="QXX127" s="149"/>
      <c r="QXY127" s="149"/>
      <c r="QXZ127" s="149"/>
      <c r="QYA127" s="149"/>
      <c r="QYB127" s="149"/>
      <c r="QYC127" s="149"/>
      <c r="QYD127" s="149"/>
      <c r="QYE127" s="149"/>
      <c r="QYF127" s="149"/>
      <c r="QYG127" s="149"/>
      <c r="QYH127" s="149"/>
      <c r="QYI127" s="149"/>
      <c r="QYJ127" s="149"/>
      <c r="QYK127" s="149"/>
      <c r="QYL127" s="149"/>
      <c r="QYM127" s="149"/>
      <c r="QYN127" s="149"/>
      <c r="QYO127" s="149"/>
      <c r="QYP127" s="149"/>
      <c r="QYQ127" s="149"/>
      <c r="QYR127" s="149"/>
      <c r="QYS127" s="149"/>
      <c r="QYT127" s="149"/>
      <c r="QYU127" s="149"/>
      <c r="QYV127" s="149"/>
      <c r="QYW127" s="149"/>
      <c r="QYX127" s="149"/>
      <c r="QYY127" s="149"/>
      <c r="QYZ127" s="149"/>
      <c r="QZA127" s="149"/>
      <c r="QZB127" s="149"/>
      <c r="QZC127" s="149"/>
      <c r="QZD127" s="149"/>
      <c r="QZE127" s="149"/>
      <c r="QZF127" s="149"/>
      <c r="QZG127" s="149"/>
      <c r="QZH127" s="149"/>
      <c r="QZI127" s="149"/>
      <c r="QZJ127" s="149"/>
      <c r="QZK127" s="149"/>
      <c r="QZL127" s="149"/>
      <c r="QZM127" s="149"/>
      <c r="QZN127" s="149"/>
      <c r="QZO127" s="149"/>
      <c r="QZP127" s="149"/>
      <c r="QZQ127" s="149"/>
      <c r="QZR127" s="149"/>
      <c r="QZS127" s="149"/>
      <c r="QZT127" s="149"/>
      <c r="QZU127" s="149"/>
      <c r="QZV127" s="149"/>
      <c r="QZW127" s="149"/>
      <c r="QZX127" s="149"/>
      <c r="QZY127" s="149"/>
      <c r="QZZ127" s="149"/>
      <c r="RAA127" s="149"/>
      <c r="RAB127" s="149"/>
      <c r="RAC127" s="149"/>
      <c r="RAD127" s="149"/>
      <c r="RAE127" s="149"/>
      <c r="RAF127" s="149"/>
      <c r="RAG127" s="149"/>
      <c r="RAH127" s="149"/>
      <c r="RAI127" s="149"/>
      <c r="RAJ127" s="149"/>
      <c r="RAK127" s="149"/>
      <c r="RAL127" s="149"/>
      <c r="RAM127" s="149"/>
      <c r="RAN127" s="149"/>
      <c r="RAO127" s="149"/>
      <c r="RAP127" s="149"/>
      <c r="RAQ127" s="149"/>
      <c r="RAR127" s="149"/>
      <c r="RAS127" s="149"/>
      <c r="RAT127" s="149"/>
      <c r="RAU127" s="149"/>
      <c r="RAV127" s="149"/>
      <c r="RAW127" s="149"/>
      <c r="RAX127" s="149"/>
      <c r="RAY127" s="149"/>
      <c r="RAZ127" s="149"/>
      <c r="RBA127" s="149"/>
      <c r="RBB127" s="149"/>
      <c r="RBC127" s="149"/>
      <c r="RBD127" s="149"/>
      <c r="RBE127" s="149"/>
      <c r="RBF127" s="149"/>
      <c r="RBG127" s="149"/>
      <c r="RBH127" s="149"/>
      <c r="RBI127" s="149"/>
      <c r="RBJ127" s="149"/>
      <c r="RBK127" s="149"/>
      <c r="RBL127" s="149"/>
      <c r="RBM127" s="149"/>
      <c r="RBN127" s="149"/>
      <c r="RBO127" s="149"/>
      <c r="RBP127" s="149"/>
      <c r="RBQ127" s="149"/>
      <c r="RBR127" s="149"/>
      <c r="RBS127" s="149"/>
      <c r="RBT127" s="149"/>
      <c r="RBU127" s="149"/>
      <c r="RBV127" s="149"/>
      <c r="RBW127" s="149"/>
      <c r="RBX127" s="149"/>
      <c r="RBY127" s="149"/>
      <c r="RBZ127" s="149"/>
      <c r="RCA127" s="149"/>
      <c r="RCB127" s="149"/>
      <c r="RCC127" s="149"/>
      <c r="RCD127" s="149"/>
      <c r="RCE127" s="149"/>
      <c r="RCF127" s="149"/>
      <c r="RCG127" s="149"/>
      <c r="RCH127" s="149"/>
      <c r="RCI127" s="149"/>
      <c r="RCJ127" s="149"/>
      <c r="RCK127" s="149"/>
      <c r="RCL127" s="149"/>
      <c r="RCM127" s="149"/>
      <c r="RCN127" s="149"/>
      <c r="RCO127" s="149"/>
      <c r="RCP127" s="149"/>
      <c r="RCQ127" s="149"/>
      <c r="RCR127" s="149"/>
      <c r="RCS127" s="149"/>
      <c r="RCT127" s="149"/>
      <c r="RCU127" s="149"/>
      <c r="RCV127" s="149"/>
      <c r="RCW127" s="149"/>
      <c r="RCX127" s="149"/>
      <c r="RCY127" s="149"/>
      <c r="RCZ127" s="149"/>
      <c r="RDA127" s="149"/>
      <c r="RDB127" s="149"/>
      <c r="RDC127" s="149"/>
      <c r="RDD127" s="149"/>
      <c r="RDE127" s="149"/>
      <c r="RDF127" s="149"/>
      <c r="RDG127" s="149"/>
      <c r="RDH127" s="149"/>
      <c r="RDI127" s="149"/>
      <c r="RDJ127" s="149"/>
      <c r="RDK127" s="149"/>
      <c r="RDL127" s="149"/>
      <c r="RDM127" s="149"/>
      <c r="RDN127" s="149"/>
      <c r="RDO127" s="149"/>
      <c r="RDP127" s="149"/>
      <c r="RDQ127" s="149"/>
      <c r="RDR127" s="149"/>
      <c r="RDS127" s="149"/>
      <c r="RDT127" s="149"/>
      <c r="RDU127" s="149"/>
      <c r="RDV127" s="149"/>
      <c r="RDW127" s="149"/>
      <c r="RDX127" s="149"/>
      <c r="RDY127" s="149"/>
      <c r="RDZ127" s="149"/>
      <c r="REA127" s="149"/>
      <c r="REB127" s="149"/>
      <c r="REC127" s="149"/>
      <c r="RED127" s="149"/>
      <c r="REE127" s="149"/>
      <c r="REF127" s="149"/>
      <c r="REG127" s="149"/>
      <c r="REH127" s="149"/>
      <c r="REI127" s="149"/>
      <c r="REJ127" s="149"/>
      <c r="REK127" s="149"/>
      <c r="REL127" s="149"/>
      <c r="REM127" s="149"/>
      <c r="REN127" s="149"/>
      <c r="REO127" s="149"/>
      <c r="REP127" s="149"/>
      <c r="REQ127" s="149"/>
      <c r="RER127" s="149"/>
      <c r="RES127" s="149"/>
      <c r="RET127" s="149"/>
      <c r="REU127" s="149"/>
      <c r="REV127" s="149"/>
      <c r="REW127" s="149"/>
      <c r="REX127" s="149"/>
      <c r="REY127" s="149"/>
      <c r="REZ127" s="149"/>
      <c r="RFA127" s="149"/>
      <c r="RFB127" s="149"/>
      <c r="RFC127" s="149"/>
      <c r="RFD127" s="149"/>
      <c r="RFE127" s="149"/>
      <c r="RFF127" s="149"/>
      <c r="RFG127" s="149"/>
      <c r="RFH127" s="149"/>
      <c r="RFI127" s="149"/>
      <c r="RFJ127" s="149"/>
      <c r="RFK127" s="149"/>
      <c r="RFL127" s="149"/>
      <c r="RFM127" s="149"/>
      <c r="RFN127" s="149"/>
      <c r="RFO127" s="149"/>
      <c r="RFP127" s="149"/>
      <c r="RFQ127" s="149"/>
      <c r="RFR127" s="149"/>
      <c r="RFS127" s="149"/>
      <c r="RFT127" s="149"/>
      <c r="RFU127" s="149"/>
      <c r="RFV127" s="149"/>
      <c r="RFW127" s="149"/>
      <c r="RFX127" s="149"/>
      <c r="RFY127" s="149"/>
      <c r="RFZ127" s="149"/>
      <c r="RGA127" s="149"/>
      <c r="RGB127" s="149"/>
      <c r="RGC127" s="149"/>
      <c r="RGD127" s="149"/>
      <c r="RGE127" s="149"/>
      <c r="RGF127" s="149"/>
      <c r="RGG127" s="149"/>
      <c r="RGH127" s="149"/>
      <c r="RGI127" s="149"/>
      <c r="RGJ127" s="149"/>
      <c r="RGK127" s="149"/>
      <c r="RGL127" s="149"/>
      <c r="RGM127" s="149"/>
      <c r="RGN127" s="149"/>
      <c r="RGO127" s="149"/>
      <c r="RGP127" s="149"/>
      <c r="RGQ127" s="149"/>
      <c r="RGR127" s="149"/>
      <c r="RGS127" s="149"/>
      <c r="RGT127" s="149"/>
      <c r="RGU127" s="149"/>
      <c r="RGV127" s="149"/>
      <c r="RGW127" s="149"/>
      <c r="RGX127" s="149"/>
      <c r="RGY127" s="149"/>
      <c r="RGZ127" s="149"/>
      <c r="RHA127" s="149"/>
      <c r="RHB127" s="149"/>
      <c r="RHC127" s="149"/>
      <c r="RHD127" s="149"/>
      <c r="RHE127" s="149"/>
      <c r="RHF127" s="149"/>
      <c r="RHG127" s="149"/>
      <c r="RHH127" s="149"/>
      <c r="RHI127" s="149"/>
      <c r="RHJ127" s="149"/>
      <c r="RHK127" s="149"/>
      <c r="RHL127" s="149"/>
      <c r="RHM127" s="149"/>
      <c r="RHN127" s="149"/>
      <c r="RHO127" s="149"/>
      <c r="RHP127" s="149"/>
      <c r="RHQ127" s="149"/>
      <c r="RHR127" s="149"/>
      <c r="RHS127" s="149"/>
      <c r="RHT127" s="149"/>
      <c r="RHU127" s="149"/>
      <c r="RHV127" s="149"/>
      <c r="RHW127" s="149"/>
      <c r="RHX127" s="149"/>
      <c r="RHY127" s="149"/>
      <c r="RHZ127" s="149"/>
      <c r="RIA127" s="149"/>
      <c r="RIB127" s="149"/>
      <c r="RIC127" s="149"/>
      <c r="RID127" s="149"/>
      <c r="RIE127" s="149"/>
      <c r="RIF127" s="149"/>
      <c r="RIG127" s="149"/>
      <c r="RIH127" s="149"/>
      <c r="RII127" s="149"/>
      <c r="RIJ127" s="149"/>
      <c r="RIK127" s="149"/>
      <c r="RIL127" s="149"/>
      <c r="RIM127" s="149"/>
      <c r="RIN127" s="149"/>
      <c r="RIO127" s="149"/>
      <c r="RIP127" s="149"/>
      <c r="RIQ127" s="149"/>
      <c r="RIR127" s="149"/>
      <c r="RIS127" s="149"/>
      <c r="RIT127" s="149"/>
      <c r="RIU127" s="149"/>
      <c r="RIV127" s="149"/>
      <c r="RIW127" s="149"/>
      <c r="RIX127" s="149"/>
      <c r="RIY127" s="149"/>
      <c r="RIZ127" s="149"/>
      <c r="RJA127" s="149"/>
      <c r="RJB127" s="149"/>
      <c r="RJC127" s="149"/>
      <c r="RJD127" s="149"/>
      <c r="RJE127" s="149"/>
      <c r="RJF127" s="149"/>
      <c r="RJG127" s="149"/>
      <c r="RJH127" s="149"/>
      <c r="RJI127" s="149"/>
      <c r="RJJ127" s="149"/>
      <c r="RJK127" s="149"/>
      <c r="RJL127" s="149"/>
      <c r="RJM127" s="149"/>
      <c r="RJN127" s="149"/>
      <c r="RJO127" s="149"/>
      <c r="RJP127" s="149"/>
      <c r="RJQ127" s="149"/>
      <c r="RJR127" s="149"/>
      <c r="RJS127" s="149"/>
      <c r="RJT127" s="149"/>
      <c r="RJU127" s="149"/>
      <c r="RJV127" s="149"/>
      <c r="RJW127" s="149"/>
      <c r="RJX127" s="149"/>
      <c r="RJY127" s="149"/>
      <c r="RJZ127" s="149"/>
      <c r="RKA127" s="149"/>
      <c r="RKB127" s="149"/>
      <c r="RKC127" s="149"/>
      <c r="RKD127" s="149"/>
      <c r="RKE127" s="149"/>
      <c r="RKF127" s="149"/>
      <c r="RKG127" s="149"/>
      <c r="RKH127" s="149"/>
      <c r="RKI127" s="149"/>
      <c r="RKJ127" s="149"/>
      <c r="RKK127" s="149"/>
      <c r="RKL127" s="149"/>
      <c r="RKM127" s="149"/>
      <c r="RKN127" s="149"/>
      <c r="RKO127" s="149"/>
      <c r="RKP127" s="149"/>
      <c r="RKQ127" s="149"/>
      <c r="RKR127" s="149"/>
      <c r="RKS127" s="149"/>
      <c r="RKT127" s="149"/>
      <c r="RKU127" s="149"/>
      <c r="RKV127" s="149"/>
      <c r="RKW127" s="149"/>
      <c r="RKX127" s="149"/>
      <c r="RKY127" s="149"/>
      <c r="RKZ127" s="149"/>
      <c r="RLA127" s="149"/>
      <c r="RLB127" s="149"/>
      <c r="RLC127" s="149"/>
      <c r="RLD127" s="149"/>
      <c r="RLE127" s="149"/>
      <c r="RLF127" s="149"/>
      <c r="RLG127" s="149"/>
      <c r="RLH127" s="149"/>
      <c r="RLI127" s="149"/>
      <c r="RLJ127" s="149"/>
      <c r="RLK127" s="149"/>
      <c r="RLL127" s="149"/>
      <c r="RLM127" s="149"/>
      <c r="RLN127" s="149"/>
      <c r="RLO127" s="149"/>
      <c r="RLP127" s="149"/>
      <c r="RLQ127" s="149"/>
      <c r="RLR127" s="149"/>
      <c r="RLS127" s="149"/>
      <c r="RLT127" s="149"/>
      <c r="RLU127" s="149"/>
      <c r="RLV127" s="149"/>
      <c r="RLW127" s="149"/>
      <c r="RLX127" s="149"/>
      <c r="RLY127" s="149"/>
      <c r="RLZ127" s="149"/>
      <c r="RMA127" s="149"/>
      <c r="RMB127" s="149"/>
      <c r="RMC127" s="149"/>
      <c r="RMD127" s="149"/>
      <c r="RME127" s="149"/>
      <c r="RMF127" s="149"/>
      <c r="RMG127" s="149"/>
      <c r="RMH127" s="149"/>
      <c r="RMI127" s="149"/>
      <c r="RMJ127" s="149"/>
      <c r="RMK127" s="149"/>
      <c r="RML127" s="149"/>
      <c r="RMM127" s="149"/>
      <c r="RMN127" s="149"/>
      <c r="RMO127" s="149"/>
      <c r="RMP127" s="149"/>
      <c r="RMQ127" s="149"/>
      <c r="RMR127" s="149"/>
      <c r="RMS127" s="149"/>
      <c r="RMT127" s="149"/>
      <c r="RMU127" s="149"/>
      <c r="RMV127" s="149"/>
      <c r="RMW127" s="149"/>
      <c r="RMX127" s="149"/>
      <c r="RMY127" s="149"/>
      <c r="RMZ127" s="149"/>
      <c r="RNA127" s="149"/>
      <c r="RNB127" s="149"/>
      <c r="RNC127" s="149"/>
      <c r="RND127" s="149"/>
      <c r="RNE127" s="149"/>
      <c r="RNF127" s="149"/>
      <c r="RNG127" s="149"/>
      <c r="RNH127" s="149"/>
      <c r="RNI127" s="149"/>
      <c r="RNJ127" s="149"/>
      <c r="RNK127" s="149"/>
      <c r="RNL127" s="149"/>
      <c r="RNM127" s="149"/>
      <c r="RNN127" s="149"/>
      <c r="RNO127" s="149"/>
      <c r="RNP127" s="149"/>
      <c r="RNQ127" s="149"/>
      <c r="RNR127" s="149"/>
      <c r="RNS127" s="149"/>
      <c r="RNT127" s="149"/>
      <c r="RNU127" s="149"/>
      <c r="RNV127" s="149"/>
      <c r="RNW127" s="149"/>
      <c r="RNX127" s="149"/>
      <c r="RNY127" s="149"/>
      <c r="RNZ127" s="149"/>
      <c r="ROA127" s="149"/>
      <c r="ROB127" s="149"/>
      <c r="ROC127" s="149"/>
      <c r="ROD127" s="149"/>
      <c r="ROE127" s="149"/>
      <c r="ROF127" s="149"/>
      <c r="ROG127" s="149"/>
      <c r="ROH127" s="149"/>
      <c r="ROI127" s="149"/>
      <c r="ROJ127" s="149"/>
      <c r="ROK127" s="149"/>
      <c r="ROL127" s="149"/>
      <c r="ROM127" s="149"/>
      <c r="RON127" s="149"/>
      <c r="ROO127" s="149"/>
      <c r="ROP127" s="149"/>
      <c r="ROQ127" s="149"/>
      <c r="ROR127" s="149"/>
      <c r="ROS127" s="149"/>
      <c r="ROT127" s="149"/>
      <c r="ROU127" s="149"/>
      <c r="ROV127" s="149"/>
      <c r="ROW127" s="149"/>
      <c r="ROX127" s="149"/>
      <c r="ROY127" s="149"/>
      <c r="ROZ127" s="149"/>
      <c r="RPA127" s="149"/>
      <c r="RPB127" s="149"/>
      <c r="RPC127" s="149"/>
      <c r="RPD127" s="149"/>
      <c r="RPE127" s="149"/>
      <c r="RPF127" s="149"/>
      <c r="RPG127" s="149"/>
      <c r="RPH127" s="149"/>
      <c r="RPI127" s="149"/>
      <c r="RPJ127" s="149"/>
      <c r="RPK127" s="149"/>
      <c r="RPL127" s="149"/>
      <c r="RPM127" s="149"/>
      <c r="RPN127" s="149"/>
      <c r="RPO127" s="149"/>
      <c r="RPP127" s="149"/>
      <c r="RPQ127" s="149"/>
      <c r="RPR127" s="149"/>
      <c r="RPS127" s="149"/>
      <c r="RPT127" s="149"/>
      <c r="RPU127" s="149"/>
      <c r="RPV127" s="149"/>
      <c r="RPW127" s="149"/>
      <c r="RPX127" s="149"/>
      <c r="RPY127" s="149"/>
      <c r="RPZ127" s="149"/>
      <c r="RQA127" s="149"/>
      <c r="RQB127" s="149"/>
      <c r="RQC127" s="149"/>
      <c r="RQD127" s="149"/>
      <c r="RQE127" s="149"/>
      <c r="RQF127" s="149"/>
      <c r="RQG127" s="149"/>
      <c r="RQH127" s="149"/>
      <c r="RQI127" s="149"/>
      <c r="RQJ127" s="149"/>
      <c r="RQK127" s="149"/>
      <c r="RQL127" s="149"/>
      <c r="RQM127" s="149"/>
      <c r="RQN127" s="149"/>
      <c r="RQO127" s="149"/>
      <c r="RQP127" s="149"/>
      <c r="RQQ127" s="149"/>
      <c r="RQR127" s="149"/>
      <c r="RQS127" s="149"/>
      <c r="RQT127" s="149"/>
      <c r="RQU127" s="149"/>
      <c r="RQV127" s="149"/>
      <c r="RQW127" s="149"/>
      <c r="RQX127" s="149"/>
      <c r="RQY127" s="149"/>
      <c r="RQZ127" s="149"/>
      <c r="RRA127" s="149"/>
      <c r="RRB127" s="149"/>
      <c r="RRC127" s="149"/>
      <c r="RRD127" s="149"/>
      <c r="RRE127" s="149"/>
      <c r="RRF127" s="149"/>
      <c r="RRG127" s="149"/>
      <c r="RRH127" s="149"/>
      <c r="RRI127" s="149"/>
      <c r="RRJ127" s="149"/>
      <c r="RRK127" s="149"/>
      <c r="RRL127" s="149"/>
      <c r="RRM127" s="149"/>
      <c r="RRN127" s="149"/>
      <c r="RRO127" s="149"/>
      <c r="RRP127" s="149"/>
      <c r="RRQ127" s="149"/>
      <c r="RRR127" s="149"/>
      <c r="RRS127" s="149"/>
      <c r="RRT127" s="149"/>
      <c r="RRU127" s="149"/>
      <c r="RRV127" s="149"/>
      <c r="RRW127" s="149"/>
      <c r="RRX127" s="149"/>
      <c r="RRY127" s="149"/>
      <c r="RRZ127" s="149"/>
      <c r="RSA127" s="149"/>
      <c r="RSB127" s="149"/>
      <c r="RSC127" s="149"/>
      <c r="RSD127" s="149"/>
      <c r="RSE127" s="149"/>
      <c r="RSF127" s="149"/>
      <c r="RSG127" s="149"/>
      <c r="RSH127" s="149"/>
      <c r="RSI127" s="149"/>
      <c r="RSJ127" s="149"/>
      <c r="RSK127" s="149"/>
      <c r="RSL127" s="149"/>
      <c r="RSM127" s="149"/>
      <c r="RSN127" s="149"/>
      <c r="RSO127" s="149"/>
      <c r="RSP127" s="149"/>
      <c r="RSQ127" s="149"/>
      <c r="RSR127" s="149"/>
      <c r="RSS127" s="149"/>
      <c r="RST127" s="149"/>
      <c r="RSU127" s="149"/>
      <c r="RSV127" s="149"/>
      <c r="RSW127" s="149"/>
      <c r="RSX127" s="149"/>
      <c r="RSY127" s="149"/>
      <c r="RSZ127" s="149"/>
      <c r="RTA127" s="149"/>
      <c r="RTB127" s="149"/>
      <c r="RTC127" s="149"/>
      <c r="RTD127" s="149"/>
      <c r="RTE127" s="149"/>
      <c r="RTF127" s="149"/>
      <c r="RTG127" s="149"/>
      <c r="RTH127" s="149"/>
      <c r="RTI127" s="149"/>
      <c r="RTJ127" s="149"/>
      <c r="RTK127" s="149"/>
      <c r="RTL127" s="149"/>
      <c r="RTM127" s="149"/>
      <c r="RTN127" s="149"/>
      <c r="RTO127" s="149"/>
      <c r="RTP127" s="149"/>
      <c r="RTQ127" s="149"/>
      <c r="RTR127" s="149"/>
      <c r="RTS127" s="149"/>
      <c r="RTT127" s="149"/>
      <c r="RTU127" s="149"/>
      <c r="RTV127" s="149"/>
      <c r="RTW127" s="149"/>
      <c r="RTX127" s="149"/>
      <c r="RTY127" s="149"/>
      <c r="RTZ127" s="149"/>
      <c r="RUA127" s="149"/>
      <c r="RUB127" s="149"/>
      <c r="RUC127" s="149"/>
      <c r="RUD127" s="149"/>
      <c r="RUE127" s="149"/>
      <c r="RUF127" s="149"/>
      <c r="RUG127" s="149"/>
      <c r="RUH127" s="149"/>
      <c r="RUI127" s="149"/>
      <c r="RUJ127" s="149"/>
      <c r="RUK127" s="149"/>
      <c r="RUL127" s="149"/>
      <c r="RUM127" s="149"/>
      <c r="RUN127" s="149"/>
      <c r="RUO127" s="149"/>
      <c r="RUP127" s="149"/>
      <c r="RUQ127" s="149"/>
      <c r="RUR127" s="149"/>
      <c r="RUS127" s="149"/>
      <c r="RUT127" s="149"/>
      <c r="RUU127" s="149"/>
      <c r="RUV127" s="149"/>
      <c r="RUW127" s="149"/>
      <c r="RUX127" s="149"/>
      <c r="RUY127" s="149"/>
      <c r="RUZ127" s="149"/>
      <c r="RVA127" s="149"/>
      <c r="RVB127" s="149"/>
      <c r="RVC127" s="149"/>
      <c r="RVD127" s="149"/>
      <c r="RVE127" s="149"/>
      <c r="RVF127" s="149"/>
      <c r="RVG127" s="149"/>
      <c r="RVH127" s="149"/>
      <c r="RVI127" s="149"/>
      <c r="RVJ127" s="149"/>
      <c r="RVK127" s="149"/>
      <c r="RVL127" s="149"/>
      <c r="RVM127" s="149"/>
      <c r="RVN127" s="149"/>
      <c r="RVO127" s="149"/>
      <c r="RVP127" s="149"/>
      <c r="RVQ127" s="149"/>
      <c r="RVR127" s="149"/>
      <c r="RVS127" s="149"/>
      <c r="RVT127" s="149"/>
      <c r="RVU127" s="149"/>
      <c r="RVV127" s="149"/>
      <c r="RVW127" s="149"/>
      <c r="RVX127" s="149"/>
      <c r="RVY127" s="149"/>
      <c r="RVZ127" s="149"/>
      <c r="RWA127" s="149"/>
      <c r="RWB127" s="149"/>
      <c r="RWC127" s="149"/>
      <c r="RWD127" s="149"/>
      <c r="RWE127" s="149"/>
      <c r="RWF127" s="149"/>
      <c r="RWG127" s="149"/>
      <c r="RWH127" s="149"/>
      <c r="RWI127" s="149"/>
      <c r="RWJ127" s="149"/>
      <c r="RWK127" s="149"/>
      <c r="RWL127" s="149"/>
      <c r="RWM127" s="149"/>
      <c r="RWN127" s="149"/>
      <c r="RWO127" s="149"/>
      <c r="RWP127" s="149"/>
      <c r="RWQ127" s="149"/>
      <c r="RWR127" s="149"/>
      <c r="RWS127" s="149"/>
      <c r="RWT127" s="149"/>
      <c r="RWU127" s="149"/>
      <c r="RWV127" s="149"/>
      <c r="RWW127" s="149"/>
      <c r="RWX127" s="149"/>
      <c r="RWY127" s="149"/>
      <c r="RWZ127" s="149"/>
      <c r="RXA127" s="149"/>
      <c r="RXB127" s="149"/>
      <c r="RXC127" s="149"/>
      <c r="RXD127" s="149"/>
      <c r="RXE127" s="149"/>
      <c r="RXF127" s="149"/>
      <c r="RXG127" s="149"/>
      <c r="RXH127" s="149"/>
      <c r="RXI127" s="149"/>
      <c r="RXJ127" s="149"/>
      <c r="RXK127" s="149"/>
      <c r="RXL127" s="149"/>
      <c r="RXM127" s="149"/>
      <c r="RXN127" s="149"/>
      <c r="RXO127" s="149"/>
      <c r="RXP127" s="149"/>
      <c r="RXQ127" s="149"/>
      <c r="RXR127" s="149"/>
      <c r="RXS127" s="149"/>
      <c r="RXT127" s="149"/>
      <c r="RXU127" s="149"/>
      <c r="RXV127" s="149"/>
      <c r="RXW127" s="149"/>
      <c r="RXX127" s="149"/>
      <c r="RXY127" s="149"/>
      <c r="RXZ127" s="149"/>
      <c r="RYA127" s="149"/>
      <c r="RYB127" s="149"/>
      <c r="RYC127" s="149"/>
      <c r="RYD127" s="149"/>
      <c r="RYE127" s="149"/>
      <c r="RYF127" s="149"/>
      <c r="RYG127" s="149"/>
      <c r="RYH127" s="149"/>
      <c r="RYI127" s="149"/>
      <c r="RYJ127" s="149"/>
      <c r="RYK127" s="149"/>
      <c r="RYL127" s="149"/>
      <c r="RYM127" s="149"/>
      <c r="RYN127" s="149"/>
      <c r="RYO127" s="149"/>
      <c r="RYP127" s="149"/>
      <c r="RYQ127" s="149"/>
      <c r="RYR127" s="149"/>
      <c r="RYS127" s="149"/>
      <c r="RYT127" s="149"/>
      <c r="RYU127" s="149"/>
      <c r="RYV127" s="149"/>
      <c r="RYW127" s="149"/>
      <c r="RYX127" s="149"/>
      <c r="RYY127" s="149"/>
      <c r="RYZ127" s="149"/>
      <c r="RZA127" s="149"/>
      <c r="RZB127" s="149"/>
      <c r="RZC127" s="149"/>
      <c r="RZD127" s="149"/>
      <c r="RZE127" s="149"/>
      <c r="RZF127" s="149"/>
      <c r="RZG127" s="149"/>
      <c r="RZH127" s="149"/>
      <c r="RZI127" s="149"/>
      <c r="RZJ127" s="149"/>
      <c r="RZK127" s="149"/>
      <c r="RZL127" s="149"/>
      <c r="RZM127" s="149"/>
      <c r="RZN127" s="149"/>
      <c r="RZO127" s="149"/>
      <c r="RZP127" s="149"/>
      <c r="RZQ127" s="149"/>
      <c r="RZR127" s="149"/>
      <c r="RZS127" s="149"/>
      <c r="RZT127" s="149"/>
      <c r="RZU127" s="149"/>
      <c r="RZV127" s="149"/>
      <c r="RZW127" s="149"/>
      <c r="RZX127" s="149"/>
      <c r="RZY127" s="149"/>
      <c r="RZZ127" s="149"/>
      <c r="SAA127" s="149"/>
      <c r="SAB127" s="149"/>
      <c r="SAC127" s="149"/>
      <c r="SAD127" s="149"/>
      <c r="SAE127" s="149"/>
      <c r="SAF127" s="149"/>
      <c r="SAG127" s="149"/>
      <c r="SAH127" s="149"/>
      <c r="SAI127" s="149"/>
      <c r="SAJ127" s="149"/>
      <c r="SAK127" s="149"/>
      <c r="SAL127" s="149"/>
      <c r="SAM127" s="149"/>
      <c r="SAN127" s="149"/>
      <c r="SAO127" s="149"/>
      <c r="SAP127" s="149"/>
      <c r="SAQ127" s="149"/>
      <c r="SAR127" s="149"/>
      <c r="SAS127" s="149"/>
      <c r="SAT127" s="149"/>
      <c r="SAU127" s="149"/>
      <c r="SAV127" s="149"/>
      <c r="SAW127" s="149"/>
      <c r="SAX127" s="149"/>
      <c r="SAY127" s="149"/>
      <c r="SAZ127" s="149"/>
      <c r="SBA127" s="149"/>
      <c r="SBB127" s="149"/>
      <c r="SBC127" s="149"/>
      <c r="SBD127" s="149"/>
      <c r="SBE127" s="149"/>
      <c r="SBF127" s="149"/>
      <c r="SBG127" s="149"/>
      <c r="SBH127" s="149"/>
      <c r="SBI127" s="149"/>
      <c r="SBJ127" s="149"/>
      <c r="SBK127" s="149"/>
      <c r="SBL127" s="149"/>
      <c r="SBM127" s="149"/>
      <c r="SBN127" s="149"/>
      <c r="SBO127" s="149"/>
      <c r="SBP127" s="149"/>
      <c r="SBQ127" s="149"/>
      <c r="SBR127" s="149"/>
      <c r="SBS127" s="149"/>
      <c r="SBT127" s="149"/>
      <c r="SBU127" s="149"/>
      <c r="SBV127" s="149"/>
      <c r="SBW127" s="149"/>
      <c r="SBX127" s="149"/>
      <c r="SBY127" s="149"/>
      <c r="SBZ127" s="149"/>
      <c r="SCA127" s="149"/>
      <c r="SCB127" s="149"/>
      <c r="SCC127" s="149"/>
      <c r="SCD127" s="149"/>
      <c r="SCE127" s="149"/>
      <c r="SCF127" s="149"/>
      <c r="SCG127" s="149"/>
      <c r="SCH127" s="149"/>
      <c r="SCI127" s="149"/>
      <c r="SCJ127" s="149"/>
      <c r="SCK127" s="149"/>
      <c r="SCL127" s="149"/>
      <c r="SCM127" s="149"/>
      <c r="SCN127" s="149"/>
      <c r="SCO127" s="149"/>
      <c r="SCP127" s="149"/>
      <c r="SCQ127" s="149"/>
      <c r="SCR127" s="149"/>
      <c r="SCS127" s="149"/>
      <c r="SCT127" s="149"/>
      <c r="SCU127" s="149"/>
      <c r="SCV127" s="149"/>
      <c r="SCW127" s="149"/>
      <c r="SCX127" s="149"/>
      <c r="SCY127" s="149"/>
      <c r="SCZ127" s="149"/>
      <c r="SDA127" s="149"/>
      <c r="SDB127" s="149"/>
      <c r="SDC127" s="149"/>
      <c r="SDD127" s="149"/>
      <c r="SDE127" s="149"/>
      <c r="SDF127" s="149"/>
      <c r="SDG127" s="149"/>
      <c r="SDH127" s="149"/>
      <c r="SDI127" s="149"/>
      <c r="SDJ127" s="149"/>
      <c r="SDK127" s="149"/>
      <c r="SDL127" s="149"/>
      <c r="SDM127" s="149"/>
      <c r="SDN127" s="149"/>
      <c r="SDO127" s="149"/>
      <c r="SDP127" s="149"/>
      <c r="SDQ127" s="149"/>
      <c r="SDR127" s="149"/>
      <c r="SDS127" s="149"/>
      <c r="SDT127" s="149"/>
      <c r="SDU127" s="149"/>
      <c r="SDV127" s="149"/>
      <c r="SDW127" s="149"/>
      <c r="SDX127" s="149"/>
      <c r="SDY127" s="149"/>
      <c r="SDZ127" s="149"/>
      <c r="SEA127" s="149"/>
      <c r="SEB127" s="149"/>
      <c r="SEC127" s="149"/>
      <c r="SED127" s="149"/>
      <c r="SEE127" s="149"/>
      <c r="SEF127" s="149"/>
      <c r="SEG127" s="149"/>
      <c r="SEH127" s="149"/>
      <c r="SEI127" s="149"/>
      <c r="SEJ127" s="149"/>
      <c r="SEK127" s="149"/>
      <c r="SEL127" s="149"/>
      <c r="SEM127" s="149"/>
      <c r="SEN127" s="149"/>
      <c r="SEO127" s="149"/>
      <c r="SEP127" s="149"/>
      <c r="SEQ127" s="149"/>
      <c r="SER127" s="149"/>
      <c r="SES127" s="149"/>
      <c r="SET127" s="149"/>
      <c r="SEU127" s="149"/>
      <c r="SEV127" s="149"/>
      <c r="SEW127" s="149"/>
      <c r="SEX127" s="149"/>
      <c r="SEY127" s="149"/>
      <c r="SEZ127" s="149"/>
      <c r="SFA127" s="149"/>
      <c r="SFB127" s="149"/>
      <c r="SFC127" s="149"/>
      <c r="SFD127" s="149"/>
      <c r="SFE127" s="149"/>
      <c r="SFF127" s="149"/>
      <c r="SFG127" s="149"/>
      <c r="SFH127" s="149"/>
      <c r="SFI127" s="149"/>
      <c r="SFJ127" s="149"/>
      <c r="SFK127" s="149"/>
      <c r="SFL127" s="149"/>
      <c r="SFM127" s="149"/>
      <c r="SFN127" s="149"/>
      <c r="SFO127" s="149"/>
      <c r="SFP127" s="149"/>
      <c r="SFQ127" s="149"/>
      <c r="SFR127" s="149"/>
      <c r="SFS127" s="149"/>
      <c r="SFT127" s="149"/>
      <c r="SFU127" s="149"/>
      <c r="SFV127" s="149"/>
      <c r="SFW127" s="149"/>
      <c r="SFX127" s="149"/>
      <c r="SFY127" s="149"/>
      <c r="SFZ127" s="149"/>
      <c r="SGA127" s="149"/>
      <c r="SGB127" s="149"/>
      <c r="SGC127" s="149"/>
      <c r="SGD127" s="149"/>
      <c r="SGE127" s="149"/>
      <c r="SGF127" s="149"/>
      <c r="SGG127" s="149"/>
      <c r="SGH127" s="149"/>
      <c r="SGI127" s="149"/>
      <c r="SGJ127" s="149"/>
      <c r="SGK127" s="149"/>
      <c r="SGL127" s="149"/>
      <c r="SGM127" s="149"/>
      <c r="SGN127" s="149"/>
      <c r="SGO127" s="149"/>
      <c r="SGP127" s="149"/>
      <c r="SGQ127" s="149"/>
      <c r="SGR127" s="149"/>
      <c r="SGS127" s="149"/>
      <c r="SGT127" s="149"/>
      <c r="SGU127" s="149"/>
      <c r="SGV127" s="149"/>
      <c r="SGW127" s="149"/>
      <c r="SGX127" s="149"/>
      <c r="SGY127" s="149"/>
      <c r="SGZ127" s="149"/>
      <c r="SHA127" s="149"/>
      <c r="SHB127" s="149"/>
      <c r="SHC127" s="149"/>
      <c r="SHD127" s="149"/>
      <c r="SHE127" s="149"/>
      <c r="SHF127" s="149"/>
      <c r="SHG127" s="149"/>
      <c r="SHH127" s="149"/>
      <c r="SHI127" s="149"/>
      <c r="SHJ127" s="149"/>
      <c r="SHK127" s="149"/>
      <c r="SHL127" s="149"/>
      <c r="SHM127" s="149"/>
      <c r="SHN127" s="149"/>
      <c r="SHO127" s="149"/>
      <c r="SHP127" s="149"/>
      <c r="SHQ127" s="149"/>
      <c r="SHR127" s="149"/>
      <c r="SHS127" s="149"/>
      <c r="SHT127" s="149"/>
      <c r="SHU127" s="149"/>
      <c r="SHV127" s="149"/>
      <c r="SHW127" s="149"/>
      <c r="SHX127" s="149"/>
      <c r="SHY127" s="149"/>
      <c r="SHZ127" s="149"/>
      <c r="SIA127" s="149"/>
      <c r="SIB127" s="149"/>
      <c r="SIC127" s="149"/>
      <c r="SID127" s="149"/>
      <c r="SIE127" s="149"/>
      <c r="SIF127" s="149"/>
      <c r="SIG127" s="149"/>
      <c r="SIH127" s="149"/>
      <c r="SII127" s="149"/>
      <c r="SIJ127" s="149"/>
      <c r="SIK127" s="149"/>
      <c r="SIL127" s="149"/>
      <c r="SIM127" s="149"/>
      <c r="SIN127" s="149"/>
      <c r="SIO127" s="149"/>
      <c r="SIP127" s="149"/>
      <c r="SIQ127" s="149"/>
      <c r="SIR127" s="149"/>
      <c r="SIS127" s="149"/>
      <c r="SIT127" s="149"/>
      <c r="SIU127" s="149"/>
      <c r="SIV127" s="149"/>
      <c r="SIW127" s="149"/>
      <c r="SIX127" s="149"/>
      <c r="SIY127" s="149"/>
      <c r="SIZ127" s="149"/>
      <c r="SJA127" s="149"/>
      <c r="SJB127" s="149"/>
      <c r="SJC127" s="149"/>
      <c r="SJD127" s="149"/>
      <c r="SJE127" s="149"/>
      <c r="SJF127" s="149"/>
      <c r="SJG127" s="149"/>
      <c r="SJH127" s="149"/>
      <c r="SJI127" s="149"/>
      <c r="SJJ127" s="149"/>
      <c r="SJK127" s="149"/>
      <c r="SJL127" s="149"/>
      <c r="SJM127" s="149"/>
      <c r="SJN127" s="149"/>
      <c r="SJO127" s="149"/>
      <c r="SJP127" s="149"/>
      <c r="SJQ127" s="149"/>
      <c r="SJR127" s="149"/>
      <c r="SJS127" s="149"/>
      <c r="SJT127" s="149"/>
      <c r="SJU127" s="149"/>
      <c r="SJV127" s="149"/>
      <c r="SJW127" s="149"/>
      <c r="SJX127" s="149"/>
      <c r="SJY127" s="149"/>
      <c r="SJZ127" s="149"/>
      <c r="SKA127" s="149"/>
      <c r="SKB127" s="149"/>
      <c r="SKC127" s="149"/>
      <c r="SKD127" s="149"/>
      <c r="SKE127" s="149"/>
      <c r="SKF127" s="149"/>
      <c r="SKG127" s="149"/>
      <c r="SKH127" s="149"/>
      <c r="SKI127" s="149"/>
      <c r="SKJ127" s="149"/>
      <c r="SKK127" s="149"/>
      <c r="SKL127" s="149"/>
      <c r="SKM127" s="149"/>
      <c r="SKN127" s="149"/>
      <c r="SKO127" s="149"/>
      <c r="SKP127" s="149"/>
      <c r="SKQ127" s="149"/>
      <c r="SKR127" s="149"/>
      <c r="SKS127" s="149"/>
      <c r="SKT127" s="149"/>
      <c r="SKU127" s="149"/>
      <c r="SKV127" s="149"/>
      <c r="SKW127" s="149"/>
      <c r="SKX127" s="149"/>
      <c r="SKY127" s="149"/>
      <c r="SKZ127" s="149"/>
      <c r="SLA127" s="149"/>
      <c r="SLB127" s="149"/>
      <c r="SLC127" s="149"/>
      <c r="SLD127" s="149"/>
      <c r="SLE127" s="149"/>
      <c r="SLF127" s="149"/>
      <c r="SLG127" s="149"/>
      <c r="SLH127" s="149"/>
      <c r="SLI127" s="149"/>
      <c r="SLJ127" s="149"/>
      <c r="SLK127" s="149"/>
      <c r="SLL127" s="149"/>
      <c r="SLM127" s="149"/>
      <c r="SLN127" s="149"/>
      <c r="SLO127" s="149"/>
      <c r="SLP127" s="149"/>
      <c r="SLQ127" s="149"/>
      <c r="SLR127" s="149"/>
      <c r="SLS127" s="149"/>
      <c r="SLT127" s="149"/>
      <c r="SLU127" s="149"/>
      <c r="SLV127" s="149"/>
      <c r="SLW127" s="149"/>
      <c r="SLX127" s="149"/>
      <c r="SLY127" s="149"/>
      <c r="SLZ127" s="149"/>
      <c r="SMA127" s="149"/>
      <c r="SMB127" s="149"/>
      <c r="SMC127" s="149"/>
      <c r="SMD127" s="149"/>
      <c r="SME127" s="149"/>
      <c r="SMF127" s="149"/>
      <c r="SMG127" s="149"/>
      <c r="SMH127" s="149"/>
      <c r="SMI127" s="149"/>
      <c r="SMJ127" s="149"/>
      <c r="SMK127" s="149"/>
      <c r="SML127" s="149"/>
      <c r="SMM127" s="149"/>
      <c r="SMN127" s="149"/>
      <c r="SMO127" s="149"/>
      <c r="SMP127" s="149"/>
      <c r="SMQ127" s="149"/>
      <c r="SMR127" s="149"/>
      <c r="SMS127" s="149"/>
      <c r="SMT127" s="149"/>
      <c r="SMU127" s="149"/>
      <c r="SMV127" s="149"/>
      <c r="SMW127" s="149"/>
      <c r="SMX127" s="149"/>
      <c r="SMY127" s="149"/>
      <c r="SMZ127" s="149"/>
      <c r="SNA127" s="149"/>
      <c r="SNB127" s="149"/>
      <c r="SNC127" s="149"/>
      <c r="SND127" s="149"/>
      <c r="SNE127" s="149"/>
      <c r="SNF127" s="149"/>
      <c r="SNG127" s="149"/>
      <c r="SNH127" s="149"/>
      <c r="SNI127" s="149"/>
      <c r="SNJ127" s="149"/>
      <c r="SNK127" s="149"/>
      <c r="SNL127" s="149"/>
      <c r="SNM127" s="149"/>
      <c r="SNN127" s="149"/>
      <c r="SNO127" s="149"/>
      <c r="SNP127" s="149"/>
      <c r="SNQ127" s="149"/>
      <c r="SNR127" s="149"/>
      <c r="SNS127" s="149"/>
      <c r="SNT127" s="149"/>
      <c r="SNU127" s="149"/>
      <c r="SNV127" s="149"/>
      <c r="SNW127" s="149"/>
      <c r="SNX127" s="149"/>
      <c r="SNY127" s="149"/>
      <c r="SNZ127" s="149"/>
      <c r="SOA127" s="149"/>
      <c r="SOB127" s="149"/>
      <c r="SOC127" s="149"/>
      <c r="SOD127" s="149"/>
      <c r="SOE127" s="149"/>
      <c r="SOF127" s="149"/>
      <c r="SOG127" s="149"/>
      <c r="SOH127" s="149"/>
      <c r="SOI127" s="149"/>
      <c r="SOJ127" s="149"/>
      <c r="SOK127" s="149"/>
      <c r="SOL127" s="149"/>
      <c r="SOM127" s="149"/>
      <c r="SON127" s="149"/>
      <c r="SOO127" s="149"/>
      <c r="SOP127" s="149"/>
      <c r="SOQ127" s="149"/>
      <c r="SOR127" s="149"/>
      <c r="SOS127" s="149"/>
      <c r="SOT127" s="149"/>
      <c r="SOU127" s="149"/>
      <c r="SOV127" s="149"/>
      <c r="SOW127" s="149"/>
      <c r="SOX127" s="149"/>
      <c r="SOY127" s="149"/>
      <c r="SOZ127" s="149"/>
      <c r="SPA127" s="149"/>
      <c r="SPB127" s="149"/>
      <c r="SPC127" s="149"/>
      <c r="SPD127" s="149"/>
      <c r="SPE127" s="149"/>
      <c r="SPF127" s="149"/>
      <c r="SPG127" s="149"/>
      <c r="SPH127" s="149"/>
      <c r="SPI127" s="149"/>
      <c r="SPJ127" s="149"/>
      <c r="SPK127" s="149"/>
      <c r="SPL127" s="149"/>
      <c r="SPM127" s="149"/>
      <c r="SPN127" s="149"/>
      <c r="SPO127" s="149"/>
      <c r="SPP127" s="149"/>
      <c r="SPQ127" s="149"/>
      <c r="SPR127" s="149"/>
      <c r="SPS127" s="149"/>
      <c r="SPT127" s="149"/>
      <c r="SPU127" s="149"/>
      <c r="SPV127" s="149"/>
      <c r="SPW127" s="149"/>
      <c r="SPX127" s="149"/>
      <c r="SPY127" s="149"/>
      <c r="SPZ127" s="149"/>
      <c r="SQA127" s="149"/>
      <c r="SQB127" s="149"/>
      <c r="SQC127" s="149"/>
      <c r="SQD127" s="149"/>
      <c r="SQE127" s="149"/>
      <c r="SQF127" s="149"/>
      <c r="SQG127" s="149"/>
      <c r="SQH127" s="149"/>
      <c r="SQI127" s="149"/>
      <c r="SQJ127" s="149"/>
      <c r="SQK127" s="149"/>
      <c r="SQL127" s="149"/>
      <c r="SQM127" s="149"/>
      <c r="SQN127" s="149"/>
      <c r="SQO127" s="149"/>
      <c r="SQP127" s="149"/>
      <c r="SQQ127" s="149"/>
      <c r="SQR127" s="149"/>
      <c r="SQS127" s="149"/>
      <c r="SQT127" s="149"/>
      <c r="SQU127" s="149"/>
      <c r="SQV127" s="149"/>
      <c r="SQW127" s="149"/>
      <c r="SQX127" s="149"/>
      <c r="SQY127" s="149"/>
      <c r="SQZ127" s="149"/>
      <c r="SRA127" s="149"/>
      <c r="SRB127" s="149"/>
      <c r="SRC127" s="149"/>
      <c r="SRD127" s="149"/>
      <c r="SRE127" s="149"/>
      <c r="SRF127" s="149"/>
      <c r="SRG127" s="149"/>
      <c r="SRH127" s="149"/>
      <c r="SRI127" s="149"/>
      <c r="SRJ127" s="149"/>
      <c r="SRK127" s="149"/>
      <c r="SRL127" s="149"/>
      <c r="SRM127" s="149"/>
      <c r="SRN127" s="149"/>
      <c r="SRO127" s="149"/>
      <c r="SRP127" s="149"/>
      <c r="SRQ127" s="149"/>
      <c r="SRR127" s="149"/>
      <c r="SRS127" s="149"/>
      <c r="SRT127" s="149"/>
      <c r="SRU127" s="149"/>
      <c r="SRV127" s="149"/>
      <c r="SRW127" s="149"/>
      <c r="SRX127" s="149"/>
      <c r="SRY127" s="149"/>
      <c r="SRZ127" s="149"/>
      <c r="SSA127" s="149"/>
      <c r="SSB127" s="149"/>
      <c r="SSC127" s="149"/>
      <c r="SSD127" s="149"/>
      <c r="SSE127" s="149"/>
      <c r="SSF127" s="149"/>
      <c r="SSG127" s="149"/>
      <c r="SSH127" s="149"/>
      <c r="SSI127" s="149"/>
      <c r="SSJ127" s="149"/>
      <c r="SSK127" s="149"/>
      <c r="SSL127" s="149"/>
      <c r="SSM127" s="149"/>
      <c r="SSN127" s="149"/>
      <c r="SSO127" s="149"/>
      <c r="SSP127" s="149"/>
      <c r="SSQ127" s="149"/>
      <c r="SSR127" s="149"/>
      <c r="SSS127" s="149"/>
      <c r="SST127" s="149"/>
      <c r="SSU127" s="149"/>
      <c r="SSV127" s="149"/>
      <c r="SSW127" s="149"/>
      <c r="SSX127" s="149"/>
      <c r="SSY127" s="149"/>
      <c r="SSZ127" s="149"/>
      <c r="STA127" s="149"/>
      <c r="STB127" s="149"/>
      <c r="STC127" s="149"/>
      <c r="STD127" s="149"/>
      <c r="STE127" s="149"/>
      <c r="STF127" s="149"/>
      <c r="STG127" s="149"/>
      <c r="STH127" s="149"/>
      <c r="STI127" s="149"/>
      <c r="STJ127" s="149"/>
      <c r="STK127" s="149"/>
      <c r="STL127" s="149"/>
      <c r="STM127" s="149"/>
      <c r="STN127" s="149"/>
      <c r="STO127" s="149"/>
      <c r="STP127" s="149"/>
      <c r="STQ127" s="149"/>
      <c r="STR127" s="149"/>
      <c r="STS127" s="149"/>
      <c r="STT127" s="149"/>
      <c r="STU127" s="149"/>
      <c r="STV127" s="149"/>
      <c r="STW127" s="149"/>
      <c r="STX127" s="149"/>
      <c r="STY127" s="149"/>
      <c r="STZ127" s="149"/>
      <c r="SUA127" s="149"/>
      <c r="SUB127" s="149"/>
      <c r="SUC127" s="149"/>
      <c r="SUD127" s="149"/>
      <c r="SUE127" s="149"/>
      <c r="SUF127" s="149"/>
      <c r="SUG127" s="149"/>
      <c r="SUH127" s="149"/>
      <c r="SUI127" s="149"/>
      <c r="SUJ127" s="149"/>
      <c r="SUK127" s="149"/>
      <c r="SUL127" s="149"/>
      <c r="SUM127" s="149"/>
      <c r="SUN127" s="149"/>
      <c r="SUO127" s="149"/>
      <c r="SUP127" s="149"/>
      <c r="SUQ127" s="149"/>
      <c r="SUR127" s="149"/>
      <c r="SUS127" s="149"/>
      <c r="SUT127" s="149"/>
      <c r="SUU127" s="149"/>
      <c r="SUV127" s="149"/>
      <c r="SUW127" s="149"/>
      <c r="SUX127" s="149"/>
      <c r="SUY127" s="149"/>
      <c r="SUZ127" s="149"/>
      <c r="SVA127" s="149"/>
      <c r="SVB127" s="149"/>
      <c r="SVC127" s="149"/>
      <c r="SVD127" s="149"/>
      <c r="SVE127" s="149"/>
      <c r="SVF127" s="149"/>
      <c r="SVG127" s="149"/>
      <c r="SVH127" s="149"/>
      <c r="SVI127" s="149"/>
      <c r="SVJ127" s="149"/>
      <c r="SVK127" s="149"/>
      <c r="SVL127" s="149"/>
      <c r="SVM127" s="149"/>
      <c r="SVN127" s="149"/>
      <c r="SVO127" s="149"/>
      <c r="SVP127" s="149"/>
      <c r="SVQ127" s="149"/>
      <c r="SVR127" s="149"/>
      <c r="SVS127" s="149"/>
      <c r="SVT127" s="149"/>
      <c r="SVU127" s="149"/>
      <c r="SVV127" s="149"/>
      <c r="SVW127" s="149"/>
      <c r="SVX127" s="149"/>
      <c r="SVY127" s="149"/>
      <c r="SVZ127" s="149"/>
      <c r="SWA127" s="149"/>
      <c r="SWB127" s="149"/>
      <c r="SWC127" s="149"/>
      <c r="SWD127" s="149"/>
      <c r="SWE127" s="149"/>
      <c r="SWF127" s="149"/>
      <c r="SWG127" s="149"/>
      <c r="SWH127" s="149"/>
      <c r="SWI127" s="149"/>
      <c r="SWJ127" s="149"/>
      <c r="SWK127" s="149"/>
      <c r="SWL127" s="149"/>
      <c r="SWM127" s="149"/>
      <c r="SWN127" s="149"/>
      <c r="SWO127" s="149"/>
      <c r="SWP127" s="149"/>
      <c r="SWQ127" s="149"/>
      <c r="SWR127" s="149"/>
      <c r="SWS127" s="149"/>
      <c r="SWT127" s="149"/>
      <c r="SWU127" s="149"/>
      <c r="SWV127" s="149"/>
      <c r="SWW127" s="149"/>
      <c r="SWX127" s="149"/>
      <c r="SWY127" s="149"/>
      <c r="SWZ127" s="149"/>
      <c r="SXA127" s="149"/>
      <c r="SXB127" s="149"/>
      <c r="SXC127" s="149"/>
      <c r="SXD127" s="149"/>
      <c r="SXE127" s="149"/>
      <c r="SXF127" s="149"/>
      <c r="SXG127" s="149"/>
      <c r="SXH127" s="149"/>
      <c r="SXI127" s="149"/>
      <c r="SXJ127" s="149"/>
      <c r="SXK127" s="149"/>
      <c r="SXL127" s="149"/>
      <c r="SXM127" s="149"/>
      <c r="SXN127" s="149"/>
      <c r="SXO127" s="149"/>
      <c r="SXP127" s="149"/>
      <c r="SXQ127" s="149"/>
      <c r="SXR127" s="149"/>
      <c r="SXS127" s="149"/>
      <c r="SXT127" s="149"/>
      <c r="SXU127" s="149"/>
      <c r="SXV127" s="149"/>
      <c r="SXW127" s="149"/>
      <c r="SXX127" s="149"/>
      <c r="SXY127" s="149"/>
      <c r="SXZ127" s="149"/>
      <c r="SYA127" s="149"/>
      <c r="SYB127" s="149"/>
      <c r="SYC127" s="149"/>
      <c r="SYD127" s="149"/>
      <c r="SYE127" s="149"/>
      <c r="SYF127" s="149"/>
      <c r="SYG127" s="149"/>
      <c r="SYH127" s="149"/>
      <c r="SYI127" s="149"/>
      <c r="SYJ127" s="149"/>
      <c r="SYK127" s="149"/>
      <c r="SYL127" s="149"/>
      <c r="SYM127" s="149"/>
      <c r="SYN127" s="149"/>
      <c r="SYO127" s="149"/>
      <c r="SYP127" s="149"/>
      <c r="SYQ127" s="149"/>
      <c r="SYR127" s="149"/>
      <c r="SYS127" s="149"/>
      <c r="SYT127" s="149"/>
      <c r="SYU127" s="149"/>
      <c r="SYV127" s="149"/>
      <c r="SYW127" s="149"/>
      <c r="SYX127" s="149"/>
      <c r="SYY127" s="149"/>
      <c r="SYZ127" s="149"/>
      <c r="SZA127" s="149"/>
      <c r="SZB127" s="149"/>
      <c r="SZC127" s="149"/>
      <c r="SZD127" s="149"/>
      <c r="SZE127" s="149"/>
      <c r="SZF127" s="149"/>
      <c r="SZG127" s="149"/>
      <c r="SZH127" s="149"/>
      <c r="SZI127" s="149"/>
      <c r="SZJ127" s="149"/>
      <c r="SZK127" s="149"/>
      <c r="SZL127" s="149"/>
      <c r="SZM127" s="149"/>
      <c r="SZN127" s="149"/>
      <c r="SZO127" s="149"/>
      <c r="SZP127" s="149"/>
      <c r="SZQ127" s="149"/>
      <c r="SZR127" s="149"/>
      <c r="SZS127" s="149"/>
      <c r="SZT127" s="149"/>
      <c r="SZU127" s="149"/>
      <c r="SZV127" s="149"/>
      <c r="SZW127" s="149"/>
      <c r="SZX127" s="149"/>
      <c r="SZY127" s="149"/>
      <c r="SZZ127" s="149"/>
      <c r="TAA127" s="149"/>
      <c r="TAB127" s="149"/>
      <c r="TAC127" s="149"/>
      <c r="TAD127" s="149"/>
      <c r="TAE127" s="149"/>
      <c r="TAF127" s="149"/>
      <c r="TAG127" s="149"/>
      <c r="TAH127" s="149"/>
      <c r="TAI127" s="149"/>
      <c r="TAJ127" s="149"/>
      <c r="TAK127" s="149"/>
      <c r="TAL127" s="149"/>
      <c r="TAM127" s="149"/>
      <c r="TAN127" s="149"/>
      <c r="TAO127" s="149"/>
      <c r="TAP127" s="149"/>
      <c r="TAQ127" s="149"/>
      <c r="TAR127" s="149"/>
      <c r="TAS127" s="149"/>
      <c r="TAT127" s="149"/>
      <c r="TAU127" s="149"/>
      <c r="TAV127" s="149"/>
      <c r="TAW127" s="149"/>
      <c r="TAX127" s="149"/>
      <c r="TAY127" s="149"/>
      <c r="TAZ127" s="149"/>
      <c r="TBA127" s="149"/>
      <c r="TBB127" s="149"/>
      <c r="TBC127" s="149"/>
      <c r="TBD127" s="149"/>
      <c r="TBE127" s="149"/>
      <c r="TBF127" s="149"/>
      <c r="TBG127" s="149"/>
      <c r="TBH127" s="149"/>
      <c r="TBI127" s="149"/>
      <c r="TBJ127" s="149"/>
      <c r="TBK127" s="149"/>
      <c r="TBL127" s="149"/>
      <c r="TBM127" s="149"/>
      <c r="TBN127" s="149"/>
      <c r="TBO127" s="149"/>
      <c r="TBP127" s="149"/>
      <c r="TBQ127" s="149"/>
      <c r="TBR127" s="149"/>
      <c r="TBS127" s="149"/>
      <c r="TBT127" s="149"/>
      <c r="TBU127" s="149"/>
      <c r="TBV127" s="149"/>
      <c r="TBW127" s="149"/>
      <c r="TBX127" s="149"/>
      <c r="TBY127" s="149"/>
      <c r="TBZ127" s="149"/>
      <c r="TCA127" s="149"/>
      <c r="TCB127" s="149"/>
      <c r="TCC127" s="149"/>
      <c r="TCD127" s="149"/>
      <c r="TCE127" s="149"/>
      <c r="TCF127" s="149"/>
      <c r="TCG127" s="149"/>
      <c r="TCH127" s="149"/>
      <c r="TCI127" s="149"/>
      <c r="TCJ127" s="149"/>
      <c r="TCK127" s="149"/>
      <c r="TCL127" s="149"/>
      <c r="TCM127" s="149"/>
      <c r="TCN127" s="149"/>
      <c r="TCO127" s="149"/>
      <c r="TCP127" s="149"/>
      <c r="TCQ127" s="149"/>
      <c r="TCR127" s="149"/>
      <c r="TCS127" s="149"/>
      <c r="TCT127" s="149"/>
      <c r="TCU127" s="149"/>
      <c r="TCV127" s="149"/>
      <c r="TCW127" s="149"/>
      <c r="TCX127" s="149"/>
      <c r="TCY127" s="149"/>
      <c r="TCZ127" s="149"/>
      <c r="TDA127" s="149"/>
      <c r="TDB127" s="149"/>
      <c r="TDC127" s="149"/>
      <c r="TDD127" s="149"/>
      <c r="TDE127" s="149"/>
      <c r="TDF127" s="149"/>
      <c r="TDG127" s="149"/>
      <c r="TDH127" s="149"/>
      <c r="TDI127" s="149"/>
      <c r="TDJ127" s="149"/>
      <c r="TDK127" s="149"/>
      <c r="TDL127" s="149"/>
      <c r="TDM127" s="149"/>
      <c r="TDN127" s="149"/>
      <c r="TDO127" s="149"/>
      <c r="TDP127" s="149"/>
      <c r="TDQ127" s="149"/>
      <c r="TDR127" s="149"/>
      <c r="TDS127" s="149"/>
      <c r="TDT127" s="149"/>
      <c r="TDU127" s="149"/>
      <c r="TDV127" s="149"/>
      <c r="TDW127" s="149"/>
      <c r="TDX127" s="149"/>
      <c r="TDY127" s="149"/>
      <c r="TDZ127" s="149"/>
      <c r="TEA127" s="149"/>
      <c r="TEB127" s="149"/>
      <c r="TEC127" s="149"/>
      <c r="TED127" s="149"/>
      <c r="TEE127" s="149"/>
      <c r="TEF127" s="149"/>
      <c r="TEG127" s="149"/>
      <c r="TEH127" s="149"/>
      <c r="TEI127" s="149"/>
      <c r="TEJ127" s="149"/>
      <c r="TEK127" s="149"/>
      <c r="TEL127" s="149"/>
      <c r="TEM127" s="149"/>
      <c r="TEN127" s="149"/>
      <c r="TEO127" s="149"/>
      <c r="TEP127" s="149"/>
      <c r="TEQ127" s="149"/>
      <c r="TER127" s="149"/>
      <c r="TES127" s="149"/>
      <c r="TET127" s="149"/>
      <c r="TEU127" s="149"/>
      <c r="TEV127" s="149"/>
      <c r="TEW127" s="149"/>
      <c r="TEX127" s="149"/>
      <c r="TEY127" s="149"/>
      <c r="TEZ127" s="149"/>
      <c r="TFA127" s="149"/>
      <c r="TFB127" s="149"/>
      <c r="TFC127" s="149"/>
      <c r="TFD127" s="149"/>
      <c r="TFE127" s="149"/>
      <c r="TFF127" s="149"/>
      <c r="TFG127" s="149"/>
      <c r="TFH127" s="149"/>
      <c r="TFI127" s="149"/>
      <c r="TFJ127" s="149"/>
      <c r="TFK127" s="149"/>
      <c r="TFL127" s="149"/>
      <c r="TFM127" s="149"/>
      <c r="TFN127" s="149"/>
      <c r="TFO127" s="149"/>
      <c r="TFP127" s="149"/>
      <c r="TFQ127" s="149"/>
      <c r="TFR127" s="149"/>
      <c r="TFS127" s="149"/>
      <c r="TFT127" s="149"/>
      <c r="TFU127" s="149"/>
      <c r="TFV127" s="149"/>
      <c r="TFW127" s="149"/>
      <c r="TFX127" s="149"/>
      <c r="TFY127" s="149"/>
      <c r="TFZ127" s="149"/>
      <c r="TGA127" s="149"/>
      <c r="TGB127" s="149"/>
      <c r="TGC127" s="149"/>
      <c r="TGD127" s="149"/>
      <c r="TGE127" s="149"/>
      <c r="TGF127" s="149"/>
      <c r="TGG127" s="149"/>
      <c r="TGH127" s="149"/>
      <c r="TGI127" s="149"/>
      <c r="TGJ127" s="149"/>
      <c r="TGK127" s="149"/>
      <c r="TGL127" s="149"/>
      <c r="TGM127" s="149"/>
      <c r="TGN127" s="149"/>
      <c r="TGO127" s="149"/>
      <c r="TGP127" s="149"/>
      <c r="TGQ127" s="149"/>
      <c r="TGR127" s="149"/>
      <c r="TGS127" s="149"/>
      <c r="TGT127" s="149"/>
      <c r="TGU127" s="149"/>
      <c r="TGV127" s="149"/>
      <c r="TGW127" s="149"/>
      <c r="TGX127" s="149"/>
      <c r="TGY127" s="149"/>
      <c r="TGZ127" s="149"/>
      <c r="THA127" s="149"/>
      <c r="THB127" s="149"/>
      <c r="THC127" s="149"/>
      <c r="THD127" s="149"/>
      <c r="THE127" s="149"/>
      <c r="THF127" s="149"/>
      <c r="THG127" s="149"/>
      <c r="THH127" s="149"/>
      <c r="THI127" s="149"/>
      <c r="THJ127" s="149"/>
      <c r="THK127" s="149"/>
      <c r="THL127" s="149"/>
      <c r="THM127" s="149"/>
      <c r="THN127" s="149"/>
      <c r="THO127" s="149"/>
      <c r="THP127" s="149"/>
      <c r="THQ127" s="149"/>
      <c r="THR127" s="149"/>
      <c r="THS127" s="149"/>
      <c r="THT127" s="149"/>
      <c r="THU127" s="149"/>
      <c r="THV127" s="149"/>
      <c r="THW127" s="149"/>
      <c r="THX127" s="149"/>
      <c r="THY127" s="149"/>
      <c r="THZ127" s="149"/>
      <c r="TIA127" s="149"/>
      <c r="TIB127" s="149"/>
      <c r="TIC127" s="149"/>
      <c r="TID127" s="149"/>
      <c r="TIE127" s="149"/>
      <c r="TIF127" s="149"/>
      <c r="TIG127" s="149"/>
      <c r="TIH127" s="149"/>
      <c r="TII127" s="149"/>
      <c r="TIJ127" s="149"/>
      <c r="TIK127" s="149"/>
      <c r="TIL127" s="149"/>
      <c r="TIM127" s="149"/>
      <c r="TIN127" s="149"/>
      <c r="TIO127" s="149"/>
      <c r="TIP127" s="149"/>
      <c r="TIQ127" s="149"/>
      <c r="TIR127" s="149"/>
      <c r="TIS127" s="149"/>
      <c r="TIT127" s="149"/>
      <c r="TIU127" s="149"/>
      <c r="TIV127" s="149"/>
      <c r="TIW127" s="149"/>
      <c r="TIX127" s="149"/>
      <c r="TIY127" s="149"/>
      <c r="TIZ127" s="149"/>
      <c r="TJA127" s="149"/>
      <c r="TJB127" s="149"/>
      <c r="TJC127" s="149"/>
      <c r="TJD127" s="149"/>
      <c r="TJE127" s="149"/>
      <c r="TJF127" s="149"/>
      <c r="TJG127" s="149"/>
      <c r="TJH127" s="149"/>
      <c r="TJI127" s="149"/>
      <c r="TJJ127" s="149"/>
      <c r="TJK127" s="149"/>
      <c r="TJL127" s="149"/>
      <c r="TJM127" s="149"/>
      <c r="TJN127" s="149"/>
      <c r="TJO127" s="149"/>
      <c r="TJP127" s="149"/>
      <c r="TJQ127" s="149"/>
      <c r="TJR127" s="149"/>
      <c r="TJS127" s="149"/>
      <c r="TJT127" s="149"/>
      <c r="TJU127" s="149"/>
      <c r="TJV127" s="149"/>
      <c r="TJW127" s="149"/>
      <c r="TJX127" s="149"/>
      <c r="TJY127" s="149"/>
      <c r="TJZ127" s="149"/>
      <c r="TKA127" s="149"/>
      <c r="TKB127" s="149"/>
      <c r="TKC127" s="149"/>
      <c r="TKD127" s="149"/>
      <c r="TKE127" s="149"/>
      <c r="TKF127" s="149"/>
      <c r="TKG127" s="149"/>
      <c r="TKH127" s="149"/>
      <c r="TKI127" s="149"/>
      <c r="TKJ127" s="149"/>
      <c r="TKK127" s="149"/>
      <c r="TKL127" s="149"/>
      <c r="TKM127" s="149"/>
      <c r="TKN127" s="149"/>
      <c r="TKO127" s="149"/>
      <c r="TKP127" s="149"/>
      <c r="TKQ127" s="149"/>
      <c r="TKR127" s="149"/>
      <c r="TKS127" s="149"/>
      <c r="TKT127" s="149"/>
      <c r="TKU127" s="149"/>
      <c r="TKV127" s="149"/>
      <c r="TKW127" s="149"/>
      <c r="TKX127" s="149"/>
      <c r="TKY127" s="149"/>
      <c r="TKZ127" s="149"/>
      <c r="TLA127" s="149"/>
      <c r="TLB127" s="149"/>
      <c r="TLC127" s="149"/>
      <c r="TLD127" s="149"/>
      <c r="TLE127" s="149"/>
      <c r="TLF127" s="149"/>
      <c r="TLG127" s="149"/>
      <c r="TLH127" s="149"/>
      <c r="TLI127" s="149"/>
      <c r="TLJ127" s="149"/>
      <c r="TLK127" s="149"/>
      <c r="TLL127" s="149"/>
      <c r="TLM127" s="149"/>
      <c r="TLN127" s="149"/>
      <c r="TLO127" s="149"/>
      <c r="TLP127" s="149"/>
      <c r="TLQ127" s="149"/>
      <c r="TLR127" s="149"/>
      <c r="TLS127" s="149"/>
      <c r="TLT127" s="149"/>
      <c r="TLU127" s="149"/>
      <c r="TLV127" s="149"/>
      <c r="TLW127" s="149"/>
      <c r="TLX127" s="149"/>
      <c r="TLY127" s="149"/>
      <c r="TLZ127" s="149"/>
      <c r="TMA127" s="149"/>
      <c r="TMB127" s="149"/>
      <c r="TMC127" s="149"/>
      <c r="TMD127" s="149"/>
      <c r="TME127" s="149"/>
      <c r="TMF127" s="149"/>
      <c r="TMG127" s="149"/>
      <c r="TMH127" s="149"/>
      <c r="TMI127" s="149"/>
      <c r="TMJ127" s="149"/>
      <c r="TMK127" s="149"/>
      <c r="TML127" s="149"/>
      <c r="TMM127" s="149"/>
      <c r="TMN127" s="149"/>
      <c r="TMO127" s="149"/>
      <c r="TMP127" s="149"/>
      <c r="TMQ127" s="149"/>
      <c r="TMR127" s="149"/>
      <c r="TMS127" s="149"/>
      <c r="TMT127" s="149"/>
      <c r="TMU127" s="149"/>
      <c r="TMV127" s="149"/>
      <c r="TMW127" s="149"/>
      <c r="TMX127" s="149"/>
      <c r="TMY127" s="149"/>
      <c r="TMZ127" s="149"/>
      <c r="TNA127" s="149"/>
      <c r="TNB127" s="149"/>
      <c r="TNC127" s="149"/>
      <c r="TND127" s="149"/>
      <c r="TNE127" s="149"/>
      <c r="TNF127" s="149"/>
      <c r="TNG127" s="149"/>
      <c r="TNH127" s="149"/>
      <c r="TNI127" s="149"/>
      <c r="TNJ127" s="149"/>
      <c r="TNK127" s="149"/>
      <c r="TNL127" s="149"/>
      <c r="TNM127" s="149"/>
      <c r="TNN127" s="149"/>
      <c r="TNO127" s="149"/>
      <c r="TNP127" s="149"/>
      <c r="TNQ127" s="149"/>
      <c r="TNR127" s="149"/>
      <c r="TNS127" s="149"/>
      <c r="TNT127" s="149"/>
      <c r="TNU127" s="149"/>
      <c r="TNV127" s="149"/>
      <c r="TNW127" s="149"/>
      <c r="TNX127" s="149"/>
      <c r="TNY127" s="149"/>
      <c r="TNZ127" s="149"/>
      <c r="TOA127" s="149"/>
      <c r="TOB127" s="149"/>
      <c r="TOC127" s="149"/>
      <c r="TOD127" s="149"/>
      <c r="TOE127" s="149"/>
      <c r="TOF127" s="149"/>
      <c r="TOG127" s="149"/>
      <c r="TOH127" s="149"/>
      <c r="TOI127" s="149"/>
      <c r="TOJ127" s="149"/>
      <c r="TOK127" s="149"/>
      <c r="TOL127" s="149"/>
      <c r="TOM127" s="149"/>
      <c r="TON127" s="149"/>
      <c r="TOO127" s="149"/>
      <c r="TOP127" s="149"/>
      <c r="TOQ127" s="149"/>
      <c r="TOR127" s="149"/>
      <c r="TOS127" s="149"/>
      <c r="TOT127" s="149"/>
      <c r="TOU127" s="149"/>
      <c r="TOV127" s="149"/>
      <c r="TOW127" s="149"/>
      <c r="TOX127" s="149"/>
      <c r="TOY127" s="149"/>
      <c r="TOZ127" s="149"/>
      <c r="TPA127" s="149"/>
      <c r="TPB127" s="149"/>
      <c r="TPC127" s="149"/>
      <c r="TPD127" s="149"/>
      <c r="TPE127" s="149"/>
      <c r="TPF127" s="149"/>
      <c r="TPG127" s="149"/>
      <c r="TPH127" s="149"/>
      <c r="TPI127" s="149"/>
      <c r="TPJ127" s="149"/>
      <c r="TPK127" s="149"/>
      <c r="TPL127" s="149"/>
      <c r="TPM127" s="149"/>
      <c r="TPN127" s="149"/>
      <c r="TPO127" s="149"/>
      <c r="TPP127" s="149"/>
      <c r="TPQ127" s="149"/>
      <c r="TPR127" s="149"/>
      <c r="TPS127" s="149"/>
      <c r="TPT127" s="149"/>
      <c r="TPU127" s="149"/>
      <c r="TPV127" s="149"/>
      <c r="TPW127" s="149"/>
      <c r="TPX127" s="149"/>
      <c r="TPY127" s="149"/>
      <c r="TPZ127" s="149"/>
      <c r="TQA127" s="149"/>
      <c r="TQB127" s="149"/>
      <c r="TQC127" s="149"/>
      <c r="TQD127" s="149"/>
      <c r="TQE127" s="149"/>
      <c r="TQF127" s="149"/>
      <c r="TQG127" s="149"/>
      <c r="TQH127" s="149"/>
      <c r="TQI127" s="149"/>
      <c r="TQJ127" s="149"/>
      <c r="TQK127" s="149"/>
      <c r="TQL127" s="149"/>
      <c r="TQM127" s="149"/>
      <c r="TQN127" s="149"/>
      <c r="TQO127" s="149"/>
      <c r="TQP127" s="149"/>
      <c r="TQQ127" s="149"/>
      <c r="TQR127" s="149"/>
      <c r="TQS127" s="149"/>
      <c r="TQT127" s="149"/>
      <c r="TQU127" s="149"/>
      <c r="TQV127" s="149"/>
      <c r="TQW127" s="149"/>
      <c r="TQX127" s="149"/>
      <c r="TQY127" s="149"/>
      <c r="TQZ127" s="149"/>
      <c r="TRA127" s="149"/>
      <c r="TRB127" s="149"/>
      <c r="TRC127" s="149"/>
      <c r="TRD127" s="149"/>
      <c r="TRE127" s="149"/>
      <c r="TRF127" s="149"/>
      <c r="TRG127" s="149"/>
      <c r="TRH127" s="149"/>
      <c r="TRI127" s="149"/>
      <c r="TRJ127" s="149"/>
      <c r="TRK127" s="149"/>
      <c r="TRL127" s="149"/>
      <c r="TRM127" s="149"/>
      <c r="TRN127" s="149"/>
      <c r="TRO127" s="149"/>
      <c r="TRP127" s="149"/>
      <c r="TRQ127" s="149"/>
      <c r="TRR127" s="149"/>
      <c r="TRS127" s="149"/>
      <c r="TRT127" s="149"/>
      <c r="TRU127" s="149"/>
      <c r="TRV127" s="149"/>
      <c r="TRW127" s="149"/>
      <c r="TRX127" s="149"/>
      <c r="TRY127" s="149"/>
      <c r="TRZ127" s="149"/>
      <c r="TSA127" s="149"/>
      <c r="TSB127" s="149"/>
      <c r="TSC127" s="149"/>
      <c r="TSD127" s="149"/>
      <c r="TSE127" s="149"/>
      <c r="TSF127" s="149"/>
      <c r="TSG127" s="149"/>
      <c r="TSH127" s="149"/>
      <c r="TSI127" s="149"/>
      <c r="TSJ127" s="149"/>
      <c r="TSK127" s="149"/>
      <c r="TSL127" s="149"/>
      <c r="TSM127" s="149"/>
      <c r="TSN127" s="149"/>
      <c r="TSO127" s="149"/>
      <c r="TSP127" s="149"/>
      <c r="TSQ127" s="149"/>
      <c r="TSR127" s="149"/>
      <c r="TSS127" s="149"/>
      <c r="TST127" s="149"/>
      <c r="TSU127" s="149"/>
      <c r="TSV127" s="149"/>
      <c r="TSW127" s="149"/>
      <c r="TSX127" s="149"/>
      <c r="TSY127" s="149"/>
      <c r="TSZ127" s="149"/>
      <c r="TTA127" s="149"/>
      <c r="TTB127" s="149"/>
      <c r="TTC127" s="149"/>
      <c r="TTD127" s="149"/>
      <c r="TTE127" s="149"/>
      <c r="TTF127" s="149"/>
      <c r="TTG127" s="149"/>
      <c r="TTH127" s="149"/>
      <c r="TTI127" s="149"/>
      <c r="TTJ127" s="149"/>
      <c r="TTK127" s="149"/>
      <c r="TTL127" s="149"/>
      <c r="TTM127" s="149"/>
      <c r="TTN127" s="149"/>
      <c r="TTO127" s="149"/>
      <c r="TTP127" s="149"/>
      <c r="TTQ127" s="149"/>
      <c r="TTR127" s="149"/>
      <c r="TTS127" s="149"/>
      <c r="TTT127" s="149"/>
      <c r="TTU127" s="149"/>
      <c r="TTV127" s="149"/>
      <c r="TTW127" s="149"/>
      <c r="TTX127" s="149"/>
      <c r="TTY127" s="149"/>
      <c r="TTZ127" s="149"/>
      <c r="TUA127" s="149"/>
      <c r="TUB127" s="149"/>
      <c r="TUC127" s="149"/>
      <c r="TUD127" s="149"/>
      <c r="TUE127" s="149"/>
      <c r="TUF127" s="149"/>
      <c r="TUG127" s="149"/>
      <c r="TUH127" s="149"/>
      <c r="TUI127" s="149"/>
      <c r="TUJ127" s="149"/>
      <c r="TUK127" s="149"/>
      <c r="TUL127" s="149"/>
      <c r="TUM127" s="149"/>
      <c r="TUN127" s="149"/>
      <c r="TUO127" s="149"/>
      <c r="TUP127" s="149"/>
      <c r="TUQ127" s="149"/>
      <c r="TUR127" s="149"/>
      <c r="TUS127" s="149"/>
      <c r="TUT127" s="149"/>
      <c r="TUU127" s="149"/>
      <c r="TUV127" s="149"/>
      <c r="TUW127" s="149"/>
      <c r="TUX127" s="149"/>
      <c r="TUY127" s="149"/>
      <c r="TUZ127" s="149"/>
      <c r="TVA127" s="149"/>
      <c r="TVB127" s="149"/>
      <c r="TVC127" s="149"/>
      <c r="TVD127" s="149"/>
      <c r="TVE127" s="149"/>
      <c r="TVF127" s="149"/>
      <c r="TVG127" s="149"/>
      <c r="TVH127" s="149"/>
      <c r="TVI127" s="149"/>
      <c r="TVJ127" s="149"/>
      <c r="TVK127" s="149"/>
      <c r="TVL127" s="149"/>
      <c r="TVM127" s="149"/>
      <c r="TVN127" s="149"/>
      <c r="TVO127" s="149"/>
      <c r="TVP127" s="149"/>
      <c r="TVQ127" s="149"/>
      <c r="TVR127" s="149"/>
      <c r="TVS127" s="149"/>
      <c r="TVT127" s="149"/>
      <c r="TVU127" s="149"/>
      <c r="TVV127" s="149"/>
      <c r="TVW127" s="149"/>
      <c r="TVX127" s="149"/>
      <c r="TVY127" s="149"/>
      <c r="TVZ127" s="149"/>
      <c r="TWA127" s="149"/>
      <c r="TWB127" s="149"/>
      <c r="TWC127" s="149"/>
      <c r="TWD127" s="149"/>
      <c r="TWE127" s="149"/>
      <c r="TWF127" s="149"/>
      <c r="TWG127" s="149"/>
      <c r="TWH127" s="149"/>
      <c r="TWI127" s="149"/>
      <c r="TWJ127" s="149"/>
      <c r="TWK127" s="149"/>
      <c r="TWL127" s="149"/>
      <c r="TWM127" s="149"/>
      <c r="TWN127" s="149"/>
      <c r="TWO127" s="149"/>
      <c r="TWP127" s="149"/>
      <c r="TWQ127" s="149"/>
      <c r="TWR127" s="149"/>
      <c r="TWS127" s="149"/>
      <c r="TWT127" s="149"/>
      <c r="TWU127" s="149"/>
      <c r="TWV127" s="149"/>
      <c r="TWW127" s="149"/>
      <c r="TWX127" s="149"/>
      <c r="TWY127" s="149"/>
      <c r="TWZ127" s="149"/>
      <c r="TXA127" s="149"/>
      <c r="TXB127" s="149"/>
      <c r="TXC127" s="149"/>
      <c r="TXD127" s="149"/>
      <c r="TXE127" s="149"/>
      <c r="TXF127" s="149"/>
      <c r="TXG127" s="149"/>
      <c r="TXH127" s="149"/>
      <c r="TXI127" s="149"/>
      <c r="TXJ127" s="149"/>
      <c r="TXK127" s="149"/>
      <c r="TXL127" s="149"/>
      <c r="TXM127" s="149"/>
      <c r="TXN127" s="149"/>
      <c r="TXO127" s="149"/>
      <c r="TXP127" s="149"/>
      <c r="TXQ127" s="149"/>
      <c r="TXR127" s="149"/>
      <c r="TXS127" s="149"/>
      <c r="TXT127" s="149"/>
      <c r="TXU127" s="149"/>
      <c r="TXV127" s="149"/>
      <c r="TXW127" s="149"/>
      <c r="TXX127" s="149"/>
      <c r="TXY127" s="149"/>
      <c r="TXZ127" s="149"/>
      <c r="TYA127" s="149"/>
      <c r="TYB127" s="149"/>
      <c r="TYC127" s="149"/>
      <c r="TYD127" s="149"/>
      <c r="TYE127" s="149"/>
      <c r="TYF127" s="149"/>
      <c r="TYG127" s="149"/>
      <c r="TYH127" s="149"/>
      <c r="TYI127" s="149"/>
      <c r="TYJ127" s="149"/>
      <c r="TYK127" s="149"/>
      <c r="TYL127" s="149"/>
      <c r="TYM127" s="149"/>
      <c r="TYN127" s="149"/>
      <c r="TYO127" s="149"/>
      <c r="TYP127" s="149"/>
      <c r="TYQ127" s="149"/>
      <c r="TYR127" s="149"/>
      <c r="TYS127" s="149"/>
      <c r="TYT127" s="149"/>
      <c r="TYU127" s="149"/>
      <c r="TYV127" s="149"/>
      <c r="TYW127" s="149"/>
      <c r="TYX127" s="149"/>
      <c r="TYY127" s="149"/>
      <c r="TYZ127" s="149"/>
      <c r="TZA127" s="149"/>
      <c r="TZB127" s="149"/>
      <c r="TZC127" s="149"/>
      <c r="TZD127" s="149"/>
      <c r="TZE127" s="149"/>
      <c r="TZF127" s="149"/>
      <c r="TZG127" s="149"/>
      <c r="TZH127" s="149"/>
      <c r="TZI127" s="149"/>
      <c r="TZJ127" s="149"/>
      <c r="TZK127" s="149"/>
      <c r="TZL127" s="149"/>
      <c r="TZM127" s="149"/>
      <c r="TZN127" s="149"/>
      <c r="TZO127" s="149"/>
      <c r="TZP127" s="149"/>
      <c r="TZQ127" s="149"/>
      <c r="TZR127" s="149"/>
      <c r="TZS127" s="149"/>
      <c r="TZT127" s="149"/>
      <c r="TZU127" s="149"/>
      <c r="TZV127" s="149"/>
      <c r="TZW127" s="149"/>
      <c r="TZX127" s="149"/>
      <c r="TZY127" s="149"/>
      <c r="TZZ127" s="149"/>
      <c r="UAA127" s="149"/>
      <c r="UAB127" s="149"/>
      <c r="UAC127" s="149"/>
      <c r="UAD127" s="149"/>
      <c r="UAE127" s="149"/>
      <c r="UAF127" s="149"/>
      <c r="UAG127" s="149"/>
      <c r="UAH127" s="149"/>
      <c r="UAI127" s="149"/>
      <c r="UAJ127" s="149"/>
      <c r="UAK127" s="149"/>
      <c r="UAL127" s="149"/>
      <c r="UAM127" s="149"/>
      <c r="UAN127" s="149"/>
      <c r="UAO127" s="149"/>
      <c r="UAP127" s="149"/>
      <c r="UAQ127" s="149"/>
      <c r="UAR127" s="149"/>
      <c r="UAS127" s="149"/>
      <c r="UAT127" s="149"/>
      <c r="UAU127" s="149"/>
      <c r="UAV127" s="149"/>
      <c r="UAW127" s="149"/>
      <c r="UAX127" s="149"/>
      <c r="UAY127" s="149"/>
      <c r="UAZ127" s="149"/>
      <c r="UBA127" s="149"/>
      <c r="UBB127" s="149"/>
      <c r="UBC127" s="149"/>
      <c r="UBD127" s="149"/>
      <c r="UBE127" s="149"/>
      <c r="UBF127" s="149"/>
      <c r="UBG127" s="149"/>
      <c r="UBH127" s="149"/>
      <c r="UBI127" s="149"/>
      <c r="UBJ127" s="149"/>
      <c r="UBK127" s="149"/>
      <c r="UBL127" s="149"/>
      <c r="UBM127" s="149"/>
      <c r="UBN127" s="149"/>
      <c r="UBO127" s="149"/>
      <c r="UBP127" s="149"/>
      <c r="UBQ127" s="149"/>
      <c r="UBR127" s="149"/>
      <c r="UBS127" s="149"/>
      <c r="UBT127" s="149"/>
      <c r="UBU127" s="149"/>
      <c r="UBV127" s="149"/>
      <c r="UBW127" s="149"/>
      <c r="UBX127" s="149"/>
      <c r="UBY127" s="149"/>
      <c r="UBZ127" s="149"/>
      <c r="UCA127" s="149"/>
      <c r="UCB127" s="149"/>
      <c r="UCC127" s="149"/>
      <c r="UCD127" s="149"/>
      <c r="UCE127" s="149"/>
      <c r="UCF127" s="149"/>
      <c r="UCG127" s="149"/>
      <c r="UCH127" s="149"/>
      <c r="UCI127" s="149"/>
      <c r="UCJ127" s="149"/>
      <c r="UCK127" s="149"/>
      <c r="UCL127" s="149"/>
      <c r="UCM127" s="149"/>
      <c r="UCN127" s="149"/>
      <c r="UCO127" s="149"/>
      <c r="UCP127" s="149"/>
      <c r="UCQ127" s="149"/>
      <c r="UCR127" s="149"/>
      <c r="UCS127" s="149"/>
      <c r="UCT127" s="149"/>
      <c r="UCU127" s="149"/>
      <c r="UCV127" s="149"/>
      <c r="UCW127" s="149"/>
      <c r="UCX127" s="149"/>
      <c r="UCY127" s="149"/>
      <c r="UCZ127" s="149"/>
      <c r="UDA127" s="149"/>
      <c r="UDB127" s="149"/>
      <c r="UDC127" s="149"/>
      <c r="UDD127" s="149"/>
      <c r="UDE127" s="149"/>
      <c r="UDF127" s="149"/>
      <c r="UDG127" s="149"/>
      <c r="UDH127" s="149"/>
      <c r="UDI127" s="149"/>
      <c r="UDJ127" s="149"/>
      <c r="UDK127" s="149"/>
      <c r="UDL127" s="149"/>
      <c r="UDM127" s="149"/>
      <c r="UDN127" s="149"/>
      <c r="UDO127" s="149"/>
      <c r="UDP127" s="149"/>
      <c r="UDQ127" s="149"/>
      <c r="UDR127" s="149"/>
      <c r="UDS127" s="149"/>
      <c r="UDT127" s="149"/>
      <c r="UDU127" s="149"/>
      <c r="UDV127" s="149"/>
      <c r="UDW127" s="149"/>
      <c r="UDX127" s="149"/>
      <c r="UDY127" s="149"/>
      <c r="UDZ127" s="149"/>
      <c r="UEA127" s="149"/>
      <c r="UEB127" s="149"/>
      <c r="UEC127" s="149"/>
      <c r="UED127" s="149"/>
      <c r="UEE127" s="149"/>
      <c r="UEF127" s="149"/>
      <c r="UEG127" s="149"/>
      <c r="UEH127" s="149"/>
      <c r="UEI127" s="149"/>
      <c r="UEJ127" s="149"/>
      <c r="UEK127" s="149"/>
      <c r="UEL127" s="149"/>
      <c r="UEM127" s="149"/>
      <c r="UEN127" s="149"/>
      <c r="UEO127" s="149"/>
      <c r="UEP127" s="149"/>
      <c r="UEQ127" s="149"/>
      <c r="UER127" s="149"/>
      <c r="UES127" s="149"/>
      <c r="UET127" s="149"/>
      <c r="UEU127" s="149"/>
      <c r="UEV127" s="149"/>
      <c r="UEW127" s="149"/>
      <c r="UEX127" s="149"/>
      <c r="UEY127" s="149"/>
      <c r="UEZ127" s="149"/>
      <c r="UFA127" s="149"/>
      <c r="UFB127" s="149"/>
      <c r="UFC127" s="149"/>
      <c r="UFD127" s="149"/>
      <c r="UFE127" s="149"/>
      <c r="UFF127" s="149"/>
      <c r="UFG127" s="149"/>
      <c r="UFH127" s="149"/>
      <c r="UFI127" s="149"/>
      <c r="UFJ127" s="149"/>
      <c r="UFK127" s="149"/>
      <c r="UFL127" s="149"/>
      <c r="UFM127" s="149"/>
      <c r="UFN127" s="149"/>
      <c r="UFO127" s="149"/>
      <c r="UFP127" s="149"/>
      <c r="UFQ127" s="149"/>
      <c r="UFR127" s="149"/>
      <c r="UFS127" s="149"/>
      <c r="UFT127" s="149"/>
      <c r="UFU127" s="149"/>
      <c r="UFV127" s="149"/>
      <c r="UFW127" s="149"/>
      <c r="UFX127" s="149"/>
      <c r="UFY127" s="149"/>
      <c r="UFZ127" s="149"/>
      <c r="UGA127" s="149"/>
      <c r="UGB127" s="149"/>
      <c r="UGC127" s="149"/>
      <c r="UGD127" s="149"/>
      <c r="UGE127" s="149"/>
      <c r="UGF127" s="149"/>
      <c r="UGG127" s="149"/>
      <c r="UGH127" s="149"/>
      <c r="UGI127" s="149"/>
      <c r="UGJ127" s="149"/>
      <c r="UGK127" s="149"/>
      <c r="UGL127" s="149"/>
      <c r="UGM127" s="149"/>
      <c r="UGN127" s="149"/>
      <c r="UGO127" s="149"/>
      <c r="UGP127" s="149"/>
      <c r="UGQ127" s="149"/>
      <c r="UGR127" s="149"/>
      <c r="UGS127" s="149"/>
      <c r="UGT127" s="149"/>
      <c r="UGU127" s="149"/>
      <c r="UGV127" s="149"/>
      <c r="UGW127" s="149"/>
      <c r="UGX127" s="149"/>
      <c r="UGY127" s="149"/>
      <c r="UGZ127" s="149"/>
      <c r="UHA127" s="149"/>
      <c r="UHB127" s="149"/>
      <c r="UHC127" s="149"/>
      <c r="UHD127" s="149"/>
      <c r="UHE127" s="149"/>
      <c r="UHF127" s="149"/>
      <c r="UHG127" s="149"/>
      <c r="UHH127" s="149"/>
      <c r="UHI127" s="149"/>
      <c r="UHJ127" s="149"/>
      <c r="UHK127" s="149"/>
      <c r="UHL127" s="149"/>
      <c r="UHM127" s="149"/>
      <c r="UHN127" s="149"/>
      <c r="UHO127" s="149"/>
      <c r="UHP127" s="149"/>
      <c r="UHQ127" s="149"/>
      <c r="UHR127" s="149"/>
      <c r="UHS127" s="149"/>
      <c r="UHT127" s="149"/>
      <c r="UHU127" s="149"/>
      <c r="UHV127" s="149"/>
      <c r="UHW127" s="149"/>
      <c r="UHX127" s="149"/>
      <c r="UHY127" s="149"/>
      <c r="UHZ127" s="149"/>
      <c r="UIA127" s="149"/>
      <c r="UIB127" s="149"/>
      <c r="UIC127" s="149"/>
      <c r="UID127" s="149"/>
      <c r="UIE127" s="149"/>
      <c r="UIF127" s="149"/>
      <c r="UIG127" s="149"/>
      <c r="UIH127" s="149"/>
      <c r="UII127" s="149"/>
      <c r="UIJ127" s="149"/>
      <c r="UIK127" s="149"/>
      <c r="UIL127" s="149"/>
      <c r="UIM127" s="149"/>
      <c r="UIN127" s="149"/>
      <c r="UIO127" s="149"/>
      <c r="UIP127" s="149"/>
      <c r="UIQ127" s="149"/>
      <c r="UIR127" s="149"/>
      <c r="UIS127" s="149"/>
      <c r="UIT127" s="149"/>
      <c r="UIU127" s="149"/>
      <c r="UIV127" s="149"/>
      <c r="UIW127" s="149"/>
      <c r="UIX127" s="149"/>
      <c r="UIY127" s="149"/>
      <c r="UIZ127" s="149"/>
      <c r="UJA127" s="149"/>
      <c r="UJB127" s="149"/>
      <c r="UJC127" s="149"/>
      <c r="UJD127" s="149"/>
      <c r="UJE127" s="149"/>
      <c r="UJF127" s="149"/>
      <c r="UJG127" s="149"/>
      <c r="UJH127" s="149"/>
      <c r="UJI127" s="149"/>
      <c r="UJJ127" s="149"/>
      <c r="UJK127" s="149"/>
      <c r="UJL127" s="149"/>
      <c r="UJM127" s="149"/>
      <c r="UJN127" s="149"/>
      <c r="UJO127" s="149"/>
      <c r="UJP127" s="149"/>
      <c r="UJQ127" s="149"/>
      <c r="UJR127" s="149"/>
      <c r="UJS127" s="149"/>
      <c r="UJT127" s="149"/>
      <c r="UJU127" s="149"/>
      <c r="UJV127" s="149"/>
      <c r="UJW127" s="149"/>
      <c r="UJX127" s="149"/>
      <c r="UJY127" s="149"/>
      <c r="UJZ127" s="149"/>
      <c r="UKA127" s="149"/>
      <c r="UKB127" s="149"/>
      <c r="UKC127" s="149"/>
      <c r="UKD127" s="149"/>
      <c r="UKE127" s="149"/>
      <c r="UKF127" s="149"/>
      <c r="UKG127" s="149"/>
      <c r="UKH127" s="149"/>
      <c r="UKI127" s="149"/>
      <c r="UKJ127" s="149"/>
      <c r="UKK127" s="149"/>
      <c r="UKL127" s="149"/>
      <c r="UKM127" s="149"/>
      <c r="UKN127" s="149"/>
      <c r="UKO127" s="149"/>
      <c r="UKP127" s="149"/>
      <c r="UKQ127" s="149"/>
      <c r="UKR127" s="149"/>
      <c r="UKS127" s="149"/>
      <c r="UKT127" s="149"/>
      <c r="UKU127" s="149"/>
      <c r="UKV127" s="149"/>
      <c r="UKW127" s="149"/>
      <c r="UKX127" s="149"/>
      <c r="UKY127" s="149"/>
      <c r="UKZ127" s="149"/>
      <c r="ULA127" s="149"/>
      <c r="ULB127" s="149"/>
      <c r="ULC127" s="149"/>
      <c r="ULD127" s="149"/>
      <c r="ULE127" s="149"/>
      <c r="ULF127" s="149"/>
      <c r="ULG127" s="149"/>
      <c r="ULH127" s="149"/>
      <c r="ULI127" s="149"/>
      <c r="ULJ127" s="149"/>
      <c r="ULK127" s="149"/>
      <c r="ULL127" s="149"/>
      <c r="ULM127" s="149"/>
      <c r="ULN127" s="149"/>
      <c r="ULO127" s="149"/>
      <c r="ULP127" s="149"/>
      <c r="ULQ127" s="149"/>
      <c r="ULR127" s="149"/>
      <c r="ULS127" s="149"/>
      <c r="ULT127" s="149"/>
      <c r="ULU127" s="149"/>
      <c r="ULV127" s="149"/>
      <c r="ULW127" s="149"/>
      <c r="ULX127" s="149"/>
      <c r="ULY127" s="149"/>
      <c r="ULZ127" s="149"/>
      <c r="UMA127" s="149"/>
      <c r="UMB127" s="149"/>
      <c r="UMC127" s="149"/>
      <c r="UMD127" s="149"/>
      <c r="UME127" s="149"/>
      <c r="UMF127" s="149"/>
      <c r="UMG127" s="149"/>
      <c r="UMH127" s="149"/>
      <c r="UMI127" s="149"/>
      <c r="UMJ127" s="149"/>
      <c r="UMK127" s="149"/>
      <c r="UML127" s="149"/>
      <c r="UMM127" s="149"/>
      <c r="UMN127" s="149"/>
      <c r="UMO127" s="149"/>
      <c r="UMP127" s="149"/>
      <c r="UMQ127" s="149"/>
      <c r="UMR127" s="149"/>
      <c r="UMS127" s="149"/>
      <c r="UMT127" s="149"/>
      <c r="UMU127" s="149"/>
      <c r="UMV127" s="149"/>
      <c r="UMW127" s="149"/>
      <c r="UMX127" s="149"/>
      <c r="UMY127" s="149"/>
      <c r="UMZ127" s="149"/>
      <c r="UNA127" s="149"/>
      <c r="UNB127" s="149"/>
      <c r="UNC127" s="149"/>
      <c r="UND127" s="149"/>
      <c r="UNE127" s="149"/>
      <c r="UNF127" s="149"/>
      <c r="UNG127" s="149"/>
      <c r="UNH127" s="149"/>
      <c r="UNI127" s="149"/>
      <c r="UNJ127" s="149"/>
      <c r="UNK127" s="149"/>
      <c r="UNL127" s="149"/>
      <c r="UNM127" s="149"/>
      <c r="UNN127" s="149"/>
      <c r="UNO127" s="149"/>
      <c r="UNP127" s="149"/>
      <c r="UNQ127" s="149"/>
      <c r="UNR127" s="149"/>
      <c r="UNS127" s="149"/>
      <c r="UNT127" s="149"/>
      <c r="UNU127" s="149"/>
      <c r="UNV127" s="149"/>
      <c r="UNW127" s="149"/>
      <c r="UNX127" s="149"/>
      <c r="UNY127" s="149"/>
      <c r="UNZ127" s="149"/>
      <c r="UOA127" s="149"/>
      <c r="UOB127" s="149"/>
      <c r="UOC127" s="149"/>
      <c r="UOD127" s="149"/>
      <c r="UOE127" s="149"/>
      <c r="UOF127" s="149"/>
      <c r="UOG127" s="149"/>
      <c r="UOH127" s="149"/>
      <c r="UOI127" s="149"/>
      <c r="UOJ127" s="149"/>
      <c r="UOK127" s="149"/>
      <c r="UOL127" s="149"/>
      <c r="UOM127" s="149"/>
      <c r="UON127" s="149"/>
      <c r="UOO127" s="149"/>
      <c r="UOP127" s="149"/>
      <c r="UOQ127" s="149"/>
      <c r="UOR127" s="149"/>
      <c r="UOS127" s="149"/>
      <c r="UOT127" s="149"/>
      <c r="UOU127" s="149"/>
      <c r="UOV127" s="149"/>
      <c r="UOW127" s="149"/>
      <c r="UOX127" s="149"/>
      <c r="UOY127" s="149"/>
      <c r="UOZ127" s="149"/>
      <c r="UPA127" s="149"/>
      <c r="UPB127" s="149"/>
      <c r="UPC127" s="149"/>
      <c r="UPD127" s="149"/>
      <c r="UPE127" s="149"/>
      <c r="UPF127" s="149"/>
      <c r="UPG127" s="149"/>
      <c r="UPH127" s="149"/>
      <c r="UPI127" s="149"/>
      <c r="UPJ127" s="149"/>
      <c r="UPK127" s="149"/>
      <c r="UPL127" s="149"/>
      <c r="UPM127" s="149"/>
      <c r="UPN127" s="149"/>
      <c r="UPO127" s="149"/>
      <c r="UPP127" s="149"/>
      <c r="UPQ127" s="149"/>
      <c r="UPR127" s="149"/>
      <c r="UPS127" s="149"/>
      <c r="UPT127" s="149"/>
      <c r="UPU127" s="149"/>
      <c r="UPV127" s="149"/>
      <c r="UPW127" s="149"/>
      <c r="UPX127" s="149"/>
      <c r="UPY127" s="149"/>
      <c r="UPZ127" s="149"/>
      <c r="UQA127" s="149"/>
      <c r="UQB127" s="149"/>
      <c r="UQC127" s="149"/>
      <c r="UQD127" s="149"/>
      <c r="UQE127" s="149"/>
      <c r="UQF127" s="149"/>
      <c r="UQG127" s="149"/>
      <c r="UQH127" s="149"/>
      <c r="UQI127" s="149"/>
      <c r="UQJ127" s="149"/>
      <c r="UQK127" s="149"/>
      <c r="UQL127" s="149"/>
      <c r="UQM127" s="149"/>
      <c r="UQN127" s="149"/>
      <c r="UQO127" s="149"/>
      <c r="UQP127" s="149"/>
      <c r="UQQ127" s="149"/>
      <c r="UQR127" s="149"/>
      <c r="UQS127" s="149"/>
      <c r="UQT127" s="149"/>
      <c r="UQU127" s="149"/>
      <c r="UQV127" s="149"/>
      <c r="UQW127" s="149"/>
      <c r="UQX127" s="149"/>
      <c r="UQY127" s="149"/>
      <c r="UQZ127" s="149"/>
      <c r="URA127" s="149"/>
      <c r="URB127" s="149"/>
      <c r="URC127" s="149"/>
      <c r="URD127" s="149"/>
      <c r="URE127" s="149"/>
      <c r="URF127" s="149"/>
      <c r="URG127" s="149"/>
      <c r="URH127" s="149"/>
      <c r="URI127" s="149"/>
      <c r="URJ127" s="149"/>
      <c r="URK127" s="149"/>
      <c r="URL127" s="149"/>
      <c r="URM127" s="149"/>
      <c r="URN127" s="149"/>
      <c r="URO127" s="149"/>
      <c r="URP127" s="149"/>
      <c r="URQ127" s="149"/>
      <c r="URR127" s="149"/>
      <c r="URS127" s="149"/>
      <c r="URT127" s="149"/>
      <c r="URU127" s="149"/>
      <c r="URV127" s="149"/>
      <c r="URW127" s="149"/>
      <c r="URX127" s="149"/>
      <c r="URY127" s="149"/>
      <c r="URZ127" s="149"/>
      <c r="USA127" s="149"/>
      <c r="USB127" s="149"/>
      <c r="USC127" s="149"/>
      <c r="USD127" s="149"/>
      <c r="USE127" s="149"/>
      <c r="USF127" s="149"/>
      <c r="USG127" s="149"/>
      <c r="USH127" s="149"/>
      <c r="USI127" s="149"/>
      <c r="USJ127" s="149"/>
      <c r="USK127" s="149"/>
      <c r="USL127" s="149"/>
      <c r="USM127" s="149"/>
      <c r="USN127" s="149"/>
      <c r="USO127" s="149"/>
      <c r="USP127" s="149"/>
      <c r="USQ127" s="149"/>
      <c r="USR127" s="149"/>
      <c r="USS127" s="149"/>
      <c r="UST127" s="149"/>
      <c r="USU127" s="149"/>
      <c r="USV127" s="149"/>
      <c r="USW127" s="149"/>
      <c r="USX127" s="149"/>
      <c r="USY127" s="149"/>
      <c r="USZ127" s="149"/>
      <c r="UTA127" s="149"/>
      <c r="UTB127" s="149"/>
      <c r="UTC127" s="149"/>
      <c r="UTD127" s="149"/>
      <c r="UTE127" s="149"/>
      <c r="UTF127" s="149"/>
      <c r="UTG127" s="149"/>
      <c r="UTH127" s="149"/>
      <c r="UTI127" s="149"/>
      <c r="UTJ127" s="149"/>
      <c r="UTK127" s="149"/>
      <c r="UTL127" s="149"/>
      <c r="UTM127" s="149"/>
      <c r="UTN127" s="149"/>
      <c r="UTO127" s="149"/>
      <c r="UTP127" s="149"/>
      <c r="UTQ127" s="149"/>
      <c r="UTR127" s="149"/>
      <c r="UTS127" s="149"/>
      <c r="UTT127" s="149"/>
      <c r="UTU127" s="149"/>
      <c r="UTV127" s="149"/>
      <c r="UTW127" s="149"/>
      <c r="UTX127" s="149"/>
      <c r="UTY127" s="149"/>
      <c r="UTZ127" s="149"/>
      <c r="UUA127" s="149"/>
      <c r="UUB127" s="149"/>
      <c r="UUC127" s="149"/>
      <c r="UUD127" s="149"/>
      <c r="UUE127" s="149"/>
      <c r="UUF127" s="149"/>
      <c r="UUG127" s="149"/>
      <c r="UUH127" s="149"/>
      <c r="UUI127" s="149"/>
      <c r="UUJ127" s="149"/>
      <c r="UUK127" s="149"/>
      <c r="UUL127" s="149"/>
      <c r="UUM127" s="149"/>
      <c r="UUN127" s="149"/>
      <c r="UUO127" s="149"/>
      <c r="UUP127" s="149"/>
      <c r="UUQ127" s="149"/>
      <c r="UUR127" s="149"/>
      <c r="UUS127" s="149"/>
      <c r="UUT127" s="149"/>
      <c r="UUU127" s="149"/>
      <c r="UUV127" s="149"/>
      <c r="UUW127" s="149"/>
      <c r="UUX127" s="149"/>
      <c r="UUY127" s="149"/>
      <c r="UUZ127" s="149"/>
      <c r="UVA127" s="149"/>
      <c r="UVB127" s="149"/>
      <c r="UVC127" s="149"/>
      <c r="UVD127" s="149"/>
      <c r="UVE127" s="149"/>
      <c r="UVF127" s="149"/>
      <c r="UVG127" s="149"/>
      <c r="UVH127" s="149"/>
      <c r="UVI127" s="149"/>
      <c r="UVJ127" s="149"/>
      <c r="UVK127" s="149"/>
      <c r="UVL127" s="149"/>
      <c r="UVM127" s="149"/>
      <c r="UVN127" s="149"/>
      <c r="UVO127" s="149"/>
      <c r="UVP127" s="149"/>
      <c r="UVQ127" s="149"/>
      <c r="UVR127" s="149"/>
      <c r="UVS127" s="149"/>
      <c r="UVT127" s="149"/>
      <c r="UVU127" s="149"/>
      <c r="UVV127" s="149"/>
      <c r="UVW127" s="149"/>
      <c r="UVX127" s="149"/>
      <c r="UVY127" s="149"/>
      <c r="UVZ127" s="149"/>
      <c r="UWA127" s="149"/>
      <c r="UWB127" s="149"/>
      <c r="UWC127" s="149"/>
      <c r="UWD127" s="149"/>
      <c r="UWE127" s="149"/>
      <c r="UWF127" s="149"/>
      <c r="UWG127" s="149"/>
      <c r="UWH127" s="149"/>
      <c r="UWI127" s="149"/>
      <c r="UWJ127" s="149"/>
      <c r="UWK127" s="149"/>
      <c r="UWL127" s="149"/>
      <c r="UWM127" s="149"/>
      <c r="UWN127" s="149"/>
      <c r="UWO127" s="149"/>
      <c r="UWP127" s="149"/>
      <c r="UWQ127" s="149"/>
      <c r="UWR127" s="149"/>
      <c r="UWS127" s="149"/>
      <c r="UWT127" s="149"/>
      <c r="UWU127" s="149"/>
      <c r="UWV127" s="149"/>
      <c r="UWW127" s="149"/>
      <c r="UWX127" s="149"/>
      <c r="UWY127" s="149"/>
      <c r="UWZ127" s="149"/>
      <c r="UXA127" s="149"/>
      <c r="UXB127" s="149"/>
      <c r="UXC127" s="149"/>
      <c r="UXD127" s="149"/>
      <c r="UXE127" s="149"/>
      <c r="UXF127" s="149"/>
      <c r="UXG127" s="149"/>
      <c r="UXH127" s="149"/>
      <c r="UXI127" s="149"/>
      <c r="UXJ127" s="149"/>
      <c r="UXK127" s="149"/>
      <c r="UXL127" s="149"/>
      <c r="UXM127" s="149"/>
      <c r="UXN127" s="149"/>
      <c r="UXO127" s="149"/>
      <c r="UXP127" s="149"/>
      <c r="UXQ127" s="149"/>
      <c r="UXR127" s="149"/>
      <c r="UXS127" s="149"/>
      <c r="UXT127" s="149"/>
      <c r="UXU127" s="149"/>
      <c r="UXV127" s="149"/>
      <c r="UXW127" s="149"/>
      <c r="UXX127" s="149"/>
      <c r="UXY127" s="149"/>
      <c r="UXZ127" s="149"/>
      <c r="UYA127" s="149"/>
      <c r="UYB127" s="149"/>
      <c r="UYC127" s="149"/>
      <c r="UYD127" s="149"/>
      <c r="UYE127" s="149"/>
      <c r="UYF127" s="149"/>
      <c r="UYG127" s="149"/>
      <c r="UYH127" s="149"/>
      <c r="UYI127" s="149"/>
      <c r="UYJ127" s="149"/>
      <c r="UYK127" s="149"/>
      <c r="UYL127" s="149"/>
      <c r="UYM127" s="149"/>
      <c r="UYN127" s="149"/>
      <c r="UYO127" s="149"/>
      <c r="UYP127" s="149"/>
      <c r="UYQ127" s="149"/>
      <c r="UYR127" s="149"/>
      <c r="UYS127" s="149"/>
      <c r="UYT127" s="149"/>
      <c r="UYU127" s="149"/>
      <c r="UYV127" s="149"/>
      <c r="UYW127" s="149"/>
      <c r="UYX127" s="149"/>
      <c r="UYY127" s="149"/>
      <c r="UYZ127" s="149"/>
      <c r="UZA127" s="149"/>
      <c r="UZB127" s="149"/>
      <c r="UZC127" s="149"/>
      <c r="UZD127" s="149"/>
      <c r="UZE127" s="149"/>
      <c r="UZF127" s="149"/>
      <c r="UZG127" s="149"/>
      <c r="UZH127" s="149"/>
      <c r="UZI127" s="149"/>
      <c r="UZJ127" s="149"/>
      <c r="UZK127" s="149"/>
      <c r="UZL127" s="149"/>
      <c r="UZM127" s="149"/>
      <c r="UZN127" s="149"/>
      <c r="UZO127" s="149"/>
      <c r="UZP127" s="149"/>
      <c r="UZQ127" s="149"/>
      <c r="UZR127" s="149"/>
      <c r="UZS127" s="149"/>
      <c r="UZT127" s="149"/>
      <c r="UZU127" s="149"/>
      <c r="UZV127" s="149"/>
      <c r="UZW127" s="149"/>
      <c r="UZX127" s="149"/>
      <c r="UZY127" s="149"/>
      <c r="UZZ127" s="149"/>
      <c r="VAA127" s="149"/>
      <c r="VAB127" s="149"/>
      <c r="VAC127" s="149"/>
      <c r="VAD127" s="149"/>
      <c r="VAE127" s="149"/>
      <c r="VAF127" s="149"/>
      <c r="VAG127" s="149"/>
      <c r="VAH127" s="149"/>
      <c r="VAI127" s="149"/>
      <c r="VAJ127" s="149"/>
      <c r="VAK127" s="149"/>
      <c r="VAL127" s="149"/>
      <c r="VAM127" s="149"/>
      <c r="VAN127" s="149"/>
      <c r="VAO127" s="149"/>
      <c r="VAP127" s="149"/>
      <c r="VAQ127" s="149"/>
      <c r="VAR127" s="149"/>
      <c r="VAS127" s="149"/>
      <c r="VAT127" s="149"/>
      <c r="VAU127" s="149"/>
      <c r="VAV127" s="149"/>
      <c r="VAW127" s="149"/>
      <c r="VAX127" s="149"/>
      <c r="VAY127" s="149"/>
      <c r="VAZ127" s="149"/>
      <c r="VBA127" s="149"/>
      <c r="VBB127" s="149"/>
      <c r="VBC127" s="149"/>
      <c r="VBD127" s="149"/>
      <c r="VBE127" s="149"/>
      <c r="VBF127" s="149"/>
      <c r="VBG127" s="149"/>
      <c r="VBH127" s="149"/>
      <c r="VBI127" s="149"/>
      <c r="VBJ127" s="149"/>
      <c r="VBK127" s="149"/>
      <c r="VBL127" s="149"/>
      <c r="VBM127" s="149"/>
      <c r="VBN127" s="149"/>
      <c r="VBO127" s="149"/>
      <c r="VBP127" s="149"/>
      <c r="VBQ127" s="149"/>
      <c r="VBR127" s="149"/>
      <c r="VBS127" s="149"/>
      <c r="VBT127" s="149"/>
      <c r="VBU127" s="149"/>
      <c r="VBV127" s="149"/>
      <c r="VBW127" s="149"/>
      <c r="VBX127" s="149"/>
      <c r="VBY127" s="149"/>
      <c r="VBZ127" s="149"/>
      <c r="VCA127" s="149"/>
      <c r="VCB127" s="149"/>
      <c r="VCC127" s="149"/>
      <c r="VCD127" s="149"/>
      <c r="VCE127" s="149"/>
      <c r="VCF127" s="149"/>
      <c r="VCG127" s="149"/>
      <c r="VCH127" s="149"/>
      <c r="VCI127" s="149"/>
      <c r="VCJ127" s="149"/>
      <c r="VCK127" s="149"/>
      <c r="VCL127" s="149"/>
      <c r="VCM127" s="149"/>
      <c r="VCN127" s="149"/>
      <c r="VCO127" s="149"/>
      <c r="VCP127" s="149"/>
      <c r="VCQ127" s="149"/>
      <c r="VCR127" s="149"/>
      <c r="VCS127" s="149"/>
      <c r="VCT127" s="149"/>
      <c r="VCU127" s="149"/>
      <c r="VCV127" s="149"/>
      <c r="VCW127" s="149"/>
      <c r="VCX127" s="149"/>
      <c r="VCY127" s="149"/>
      <c r="VCZ127" s="149"/>
      <c r="VDA127" s="149"/>
      <c r="VDB127" s="149"/>
      <c r="VDC127" s="149"/>
      <c r="VDD127" s="149"/>
      <c r="VDE127" s="149"/>
      <c r="VDF127" s="149"/>
      <c r="VDG127" s="149"/>
      <c r="VDH127" s="149"/>
      <c r="VDI127" s="149"/>
      <c r="VDJ127" s="149"/>
      <c r="VDK127" s="149"/>
      <c r="VDL127" s="149"/>
      <c r="VDM127" s="149"/>
      <c r="VDN127" s="149"/>
      <c r="VDO127" s="149"/>
      <c r="VDP127" s="149"/>
      <c r="VDQ127" s="149"/>
      <c r="VDR127" s="149"/>
      <c r="VDS127" s="149"/>
      <c r="VDT127" s="149"/>
      <c r="VDU127" s="149"/>
      <c r="VDV127" s="149"/>
      <c r="VDW127" s="149"/>
      <c r="VDX127" s="149"/>
      <c r="VDY127" s="149"/>
      <c r="VDZ127" s="149"/>
      <c r="VEA127" s="149"/>
      <c r="VEB127" s="149"/>
      <c r="VEC127" s="149"/>
      <c r="VED127" s="149"/>
      <c r="VEE127" s="149"/>
      <c r="VEF127" s="149"/>
      <c r="VEG127" s="149"/>
      <c r="VEH127" s="149"/>
      <c r="VEI127" s="149"/>
      <c r="VEJ127" s="149"/>
      <c r="VEK127" s="149"/>
      <c r="VEL127" s="149"/>
      <c r="VEM127" s="149"/>
      <c r="VEN127" s="149"/>
      <c r="VEO127" s="149"/>
      <c r="VEP127" s="149"/>
      <c r="VEQ127" s="149"/>
      <c r="VER127" s="149"/>
      <c r="VES127" s="149"/>
      <c r="VET127" s="149"/>
      <c r="VEU127" s="149"/>
      <c r="VEV127" s="149"/>
      <c r="VEW127" s="149"/>
      <c r="VEX127" s="149"/>
      <c r="VEY127" s="149"/>
      <c r="VEZ127" s="149"/>
      <c r="VFA127" s="149"/>
      <c r="VFB127" s="149"/>
      <c r="VFC127" s="149"/>
      <c r="VFD127" s="149"/>
      <c r="VFE127" s="149"/>
      <c r="VFF127" s="149"/>
      <c r="VFG127" s="149"/>
      <c r="VFH127" s="149"/>
      <c r="VFI127" s="149"/>
      <c r="VFJ127" s="149"/>
      <c r="VFK127" s="149"/>
      <c r="VFL127" s="149"/>
      <c r="VFM127" s="149"/>
      <c r="VFN127" s="149"/>
      <c r="VFO127" s="149"/>
      <c r="VFP127" s="149"/>
      <c r="VFQ127" s="149"/>
      <c r="VFR127" s="149"/>
      <c r="VFS127" s="149"/>
      <c r="VFT127" s="149"/>
      <c r="VFU127" s="149"/>
      <c r="VFV127" s="149"/>
      <c r="VFW127" s="149"/>
      <c r="VFX127" s="149"/>
      <c r="VFY127" s="149"/>
      <c r="VFZ127" s="149"/>
      <c r="VGA127" s="149"/>
      <c r="VGB127" s="149"/>
      <c r="VGC127" s="149"/>
      <c r="VGD127" s="149"/>
      <c r="VGE127" s="149"/>
      <c r="VGF127" s="149"/>
      <c r="VGG127" s="149"/>
      <c r="VGH127" s="149"/>
      <c r="VGI127" s="149"/>
      <c r="VGJ127" s="149"/>
      <c r="VGK127" s="149"/>
      <c r="VGL127" s="149"/>
      <c r="VGM127" s="149"/>
      <c r="VGN127" s="149"/>
      <c r="VGO127" s="149"/>
      <c r="VGP127" s="149"/>
      <c r="VGQ127" s="149"/>
      <c r="VGR127" s="149"/>
      <c r="VGS127" s="149"/>
      <c r="VGT127" s="149"/>
      <c r="VGU127" s="149"/>
      <c r="VGV127" s="149"/>
      <c r="VGW127" s="149"/>
      <c r="VGX127" s="149"/>
      <c r="VGY127" s="149"/>
      <c r="VGZ127" s="149"/>
      <c r="VHA127" s="149"/>
      <c r="VHB127" s="149"/>
      <c r="VHC127" s="149"/>
      <c r="VHD127" s="149"/>
      <c r="VHE127" s="149"/>
      <c r="VHF127" s="149"/>
      <c r="VHG127" s="149"/>
      <c r="VHH127" s="149"/>
      <c r="VHI127" s="149"/>
      <c r="VHJ127" s="149"/>
      <c r="VHK127" s="149"/>
      <c r="VHL127" s="149"/>
      <c r="VHM127" s="149"/>
      <c r="VHN127" s="149"/>
      <c r="VHO127" s="149"/>
      <c r="VHP127" s="149"/>
      <c r="VHQ127" s="149"/>
      <c r="VHR127" s="149"/>
      <c r="VHS127" s="149"/>
      <c r="VHT127" s="149"/>
      <c r="VHU127" s="149"/>
      <c r="VHV127" s="149"/>
      <c r="VHW127" s="149"/>
      <c r="VHX127" s="149"/>
      <c r="VHY127" s="149"/>
      <c r="VHZ127" s="149"/>
      <c r="VIA127" s="149"/>
      <c r="VIB127" s="149"/>
      <c r="VIC127" s="149"/>
      <c r="VID127" s="149"/>
      <c r="VIE127" s="149"/>
      <c r="VIF127" s="149"/>
      <c r="VIG127" s="149"/>
      <c r="VIH127" s="149"/>
      <c r="VII127" s="149"/>
      <c r="VIJ127" s="149"/>
      <c r="VIK127" s="149"/>
      <c r="VIL127" s="149"/>
      <c r="VIM127" s="149"/>
      <c r="VIN127" s="149"/>
      <c r="VIO127" s="149"/>
      <c r="VIP127" s="149"/>
      <c r="VIQ127" s="149"/>
      <c r="VIR127" s="149"/>
      <c r="VIS127" s="149"/>
      <c r="VIT127" s="149"/>
      <c r="VIU127" s="149"/>
      <c r="VIV127" s="149"/>
      <c r="VIW127" s="149"/>
      <c r="VIX127" s="149"/>
      <c r="VIY127" s="149"/>
      <c r="VIZ127" s="149"/>
      <c r="VJA127" s="149"/>
      <c r="VJB127" s="149"/>
      <c r="VJC127" s="149"/>
      <c r="VJD127" s="149"/>
      <c r="VJE127" s="149"/>
      <c r="VJF127" s="149"/>
      <c r="VJG127" s="149"/>
      <c r="VJH127" s="149"/>
      <c r="VJI127" s="149"/>
      <c r="VJJ127" s="149"/>
      <c r="VJK127" s="149"/>
      <c r="VJL127" s="149"/>
      <c r="VJM127" s="149"/>
      <c r="VJN127" s="149"/>
      <c r="VJO127" s="149"/>
      <c r="VJP127" s="149"/>
      <c r="VJQ127" s="149"/>
      <c r="VJR127" s="149"/>
      <c r="VJS127" s="149"/>
      <c r="VJT127" s="149"/>
      <c r="VJU127" s="149"/>
      <c r="VJV127" s="149"/>
      <c r="VJW127" s="149"/>
      <c r="VJX127" s="149"/>
      <c r="VJY127" s="149"/>
      <c r="VJZ127" s="149"/>
      <c r="VKA127" s="149"/>
      <c r="VKB127" s="149"/>
      <c r="VKC127" s="149"/>
      <c r="VKD127" s="149"/>
      <c r="VKE127" s="149"/>
      <c r="VKF127" s="149"/>
      <c r="VKG127" s="149"/>
      <c r="VKH127" s="149"/>
      <c r="VKI127" s="149"/>
      <c r="VKJ127" s="149"/>
      <c r="VKK127" s="149"/>
      <c r="VKL127" s="149"/>
      <c r="VKM127" s="149"/>
      <c r="VKN127" s="149"/>
      <c r="VKO127" s="149"/>
      <c r="VKP127" s="149"/>
      <c r="VKQ127" s="149"/>
      <c r="VKR127" s="149"/>
      <c r="VKS127" s="149"/>
      <c r="VKT127" s="149"/>
      <c r="VKU127" s="149"/>
      <c r="VKV127" s="149"/>
      <c r="VKW127" s="149"/>
      <c r="VKX127" s="149"/>
      <c r="VKY127" s="149"/>
      <c r="VKZ127" s="149"/>
      <c r="VLA127" s="149"/>
      <c r="VLB127" s="149"/>
      <c r="VLC127" s="149"/>
      <c r="VLD127" s="149"/>
      <c r="VLE127" s="149"/>
      <c r="VLF127" s="149"/>
      <c r="VLG127" s="149"/>
      <c r="VLH127" s="149"/>
      <c r="VLI127" s="149"/>
      <c r="VLJ127" s="149"/>
      <c r="VLK127" s="149"/>
      <c r="VLL127" s="149"/>
      <c r="VLM127" s="149"/>
      <c r="VLN127" s="149"/>
      <c r="VLO127" s="149"/>
      <c r="VLP127" s="149"/>
      <c r="VLQ127" s="149"/>
      <c r="VLR127" s="149"/>
      <c r="VLS127" s="149"/>
      <c r="VLT127" s="149"/>
      <c r="VLU127" s="149"/>
      <c r="VLV127" s="149"/>
      <c r="VLW127" s="149"/>
      <c r="VLX127" s="149"/>
      <c r="VLY127" s="149"/>
      <c r="VLZ127" s="149"/>
      <c r="VMA127" s="149"/>
      <c r="VMB127" s="149"/>
      <c r="VMC127" s="149"/>
      <c r="VMD127" s="149"/>
      <c r="VME127" s="149"/>
      <c r="VMF127" s="149"/>
      <c r="VMG127" s="149"/>
      <c r="VMH127" s="149"/>
      <c r="VMI127" s="149"/>
      <c r="VMJ127" s="149"/>
      <c r="VMK127" s="149"/>
      <c r="VML127" s="149"/>
      <c r="VMM127" s="149"/>
      <c r="VMN127" s="149"/>
      <c r="VMO127" s="149"/>
      <c r="VMP127" s="149"/>
      <c r="VMQ127" s="149"/>
      <c r="VMR127" s="149"/>
      <c r="VMS127" s="149"/>
      <c r="VMT127" s="149"/>
      <c r="VMU127" s="149"/>
      <c r="VMV127" s="149"/>
      <c r="VMW127" s="149"/>
      <c r="VMX127" s="149"/>
      <c r="VMY127" s="149"/>
      <c r="VMZ127" s="149"/>
      <c r="VNA127" s="149"/>
      <c r="VNB127" s="149"/>
      <c r="VNC127" s="149"/>
      <c r="VND127" s="149"/>
      <c r="VNE127" s="149"/>
      <c r="VNF127" s="149"/>
      <c r="VNG127" s="149"/>
      <c r="VNH127" s="149"/>
      <c r="VNI127" s="149"/>
      <c r="VNJ127" s="149"/>
      <c r="VNK127" s="149"/>
      <c r="VNL127" s="149"/>
      <c r="VNM127" s="149"/>
      <c r="VNN127" s="149"/>
      <c r="VNO127" s="149"/>
      <c r="VNP127" s="149"/>
      <c r="VNQ127" s="149"/>
      <c r="VNR127" s="149"/>
      <c r="VNS127" s="149"/>
      <c r="VNT127" s="149"/>
      <c r="VNU127" s="149"/>
      <c r="VNV127" s="149"/>
      <c r="VNW127" s="149"/>
      <c r="VNX127" s="149"/>
      <c r="VNY127" s="149"/>
      <c r="VNZ127" s="149"/>
      <c r="VOA127" s="149"/>
      <c r="VOB127" s="149"/>
      <c r="VOC127" s="149"/>
      <c r="VOD127" s="149"/>
      <c r="VOE127" s="149"/>
      <c r="VOF127" s="149"/>
      <c r="VOG127" s="149"/>
      <c r="VOH127" s="149"/>
      <c r="VOI127" s="149"/>
      <c r="VOJ127" s="149"/>
      <c r="VOK127" s="149"/>
      <c r="VOL127" s="149"/>
      <c r="VOM127" s="149"/>
      <c r="VON127" s="149"/>
      <c r="VOO127" s="149"/>
      <c r="VOP127" s="149"/>
      <c r="VOQ127" s="149"/>
      <c r="VOR127" s="149"/>
      <c r="VOS127" s="149"/>
      <c r="VOT127" s="149"/>
      <c r="VOU127" s="149"/>
      <c r="VOV127" s="149"/>
      <c r="VOW127" s="149"/>
      <c r="VOX127" s="149"/>
      <c r="VOY127" s="149"/>
      <c r="VOZ127" s="149"/>
      <c r="VPA127" s="149"/>
      <c r="VPB127" s="149"/>
      <c r="VPC127" s="149"/>
      <c r="VPD127" s="149"/>
      <c r="VPE127" s="149"/>
      <c r="VPF127" s="149"/>
      <c r="VPG127" s="149"/>
      <c r="VPH127" s="149"/>
      <c r="VPI127" s="149"/>
      <c r="VPJ127" s="149"/>
      <c r="VPK127" s="149"/>
      <c r="VPL127" s="149"/>
      <c r="VPM127" s="149"/>
      <c r="VPN127" s="149"/>
      <c r="VPO127" s="149"/>
      <c r="VPP127" s="149"/>
      <c r="VPQ127" s="149"/>
      <c r="VPR127" s="149"/>
      <c r="VPS127" s="149"/>
      <c r="VPT127" s="149"/>
      <c r="VPU127" s="149"/>
      <c r="VPV127" s="149"/>
      <c r="VPW127" s="149"/>
      <c r="VPX127" s="149"/>
      <c r="VPY127" s="149"/>
      <c r="VPZ127" s="149"/>
      <c r="VQA127" s="149"/>
      <c r="VQB127" s="149"/>
      <c r="VQC127" s="149"/>
      <c r="VQD127" s="149"/>
      <c r="VQE127" s="149"/>
      <c r="VQF127" s="149"/>
      <c r="VQG127" s="149"/>
      <c r="VQH127" s="149"/>
      <c r="VQI127" s="149"/>
      <c r="VQJ127" s="149"/>
      <c r="VQK127" s="149"/>
      <c r="VQL127" s="149"/>
      <c r="VQM127" s="149"/>
      <c r="VQN127" s="149"/>
      <c r="VQO127" s="149"/>
      <c r="VQP127" s="149"/>
      <c r="VQQ127" s="149"/>
      <c r="VQR127" s="149"/>
      <c r="VQS127" s="149"/>
      <c r="VQT127" s="149"/>
      <c r="VQU127" s="149"/>
      <c r="VQV127" s="149"/>
      <c r="VQW127" s="149"/>
      <c r="VQX127" s="149"/>
      <c r="VQY127" s="149"/>
      <c r="VQZ127" s="149"/>
      <c r="VRA127" s="149"/>
      <c r="VRB127" s="149"/>
      <c r="VRC127" s="149"/>
      <c r="VRD127" s="149"/>
      <c r="VRE127" s="149"/>
      <c r="VRF127" s="149"/>
      <c r="VRG127" s="149"/>
      <c r="VRH127" s="149"/>
      <c r="VRI127" s="149"/>
      <c r="VRJ127" s="149"/>
      <c r="VRK127" s="149"/>
      <c r="VRL127" s="149"/>
      <c r="VRM127" s="149"/>
      <c r="VRN127" s="149"/>
      <c r="VRO127" s="149"/>
      <c r="VRP127" s="149"/>
      <c r="VRQ127" s="149"/>
      <c r="VRR127" s="149"/>
      <c r="VRS127" s="149"/>
      <c r="VRT127" s="149"/>
      <c r="VRU127" s="149"/>
      <c r="VRV127" s="149"/>
      <c r="VRW127" s="149"/>
      <c r="VRX127" s="149"/>
      <c r="VRY127" s="149"/>
      <c r="VRZ127" s="149"/>
      <c r="VSA127" s="149"/>
      <c r="VSB127" s="149"/>
      <c r="VSC127" s="149"/>
      <c r="VSD127" s="149"/>
      <c r="VSE127" s="149"/>
      <c r="VSF127" s="149"/>
      <c r="VSG127" s="149"/>
      <c r="VSH127" s="149"/>
      <c r="VSI127" s="149"/>
      <c r="VSJ127" s="149"/>
      <c r="VSK127" s="149"/>
      <c r="VSL127" s="149"/>
      <c r="VSM127" s="149"/>
      <c r="VSN127" s="149"/>
      <c r="VSO127" s="149"/>
      <c r="VSP127" s="149"/>
      <c r="VSQ127" s="149"/>
      <c r="VSR127" s="149"/>
      <c r="VSS127" s="149"/>
      <c r="VST127" s="149"/>
      <c r="VSU127" s="149"/>
      <c r="VSV127" s="149"/>
      <c r="VSW127" s="149"/>
      <c r="VSX127" s="149"/>
      <c r="VSY127" s="149"/>
      <c r="VSZ127" s="149"/>
      <c r="VTA127" s="149"/>
      <c r="VTB127" s="149"/>
      <c r="VTC127" s="149"/>
      <c r="VTD127" s="149"/>
      <c r="VTE127" s="149"/>
      <c r="VTF127" s="149"/>
      <c r="VTG127" s="149"/>
      <c r="VTH127" s="149"/>
      <c r="VTI127" s="149"/>
      <c r="VTJ127" s="149"/>
      <c r="VTK127" s="149"/>
      <c r="VTL127" s="149"/>
      <c r="VTM127" s="149"/>
      <c r="VTN127" s="149"/>
      <c r="VTO127" s="149"/>
      <c r="VTP127" s="149"/>
      <c r="VTQ127" s="149"/>
      <c r="VTR127" s="149"/>
      <c r="VTS127" s="149"/>
      <c r="VTT127" s="149"/>
      <c r="VTU127" s="149"/>
      <c r="VTV127" s="149"/>
      <c r="VTW127" s="149"/>
      <c r="VTX127" s="149"/>
      <c r="VTY127" s="149"/>
      <c r="VTZ127" s="149"/>
      <c r="VUA127" s="149"/>
      <c r="VUB127" s="149"/>
      <c r="VUC127" s="149"/>
      <c r="VUD127" s="149"/>
      <c r="VUE127" s="149"/>
      <c r="VUF127" s="149"/>
      <c r="VUG127" s="149"/>
      <c r="VUH127" s="149"/>
      <c r="VUI127" s="149"/>
      <c r="VUJ127" s="149"/>
      <c r="VUK127" s="149"/>
      <c r="VUL127" s="149"/>
      <c r="VUM127" s="149"/>
      <c r="VUN127" s="149"/>
      <c r="VUO127" s="149"/>
      <c r="VUP127" s="149"/>
      <c r="VUQ127" s="149"/>
      <c r="VUR127" s="149"/>
      <c r="VUS127" s="149"/>
      <c r="VUT127" s="149"/>
      <c r="VUU127" s="149"/>
      <c r="VUV127" s="149"/>
      <c r="VUW127" s="149"/>
      <c r="VUX127" s="149"/>
      <c r="VUY127" s="149"/>
      <c r="VUZ127" s="149"/>
      <c r="VVA127" s="149"/>
      <c r="VVB127" s="149"/>
      <c r="VVC127" s="149"/>
      <c r="VVD127" s="149"/>
      <c r="VVE127" s="149"/>
      <c r="VVF127" s="149"/>
      <c r="VVG127" s="149"/>
      <c r="VVH127" s="149"/>
      <c r="VVI127" s="149"/>
      <c r="VVJ127" s="149"/>
      <c r="VVK127" s="149"/>
      <c r="VVL127" s="149"/>
      <c r="VVM127" s="149"/>
      <c r="VVN127" s="149"/>
      <c r="VVO127" s="149"/>
      <c r="VVP127" s="149"/>
      <c r="VVQ127" s="149"/>
      <c r="VVR127" s="149"/>
      <c r="VVS127" s="149"/>
      <c r="VVT127" s="149"/>
      <c r="VVU127" s="149"/>
      <c r="VVV127" s="149"/>
      <c r="VVW127" s="149"/>
      <c r="VVX127" s="149"/>
      <c r="VVY127" s="149"/>
      <c r="VVZ127" s="149"/>
      <c r="VWA127" s="149"/>
      <c r="VWB127" s="149"/>
      <c r="VWC127" s="149"/>
      <c r="VWD127" s="149"/>
      <c r="VWE127" s="149"/>
      <c r="VWF127" s="149"/>
      <c r="VWG127" s="149"/>
      <c r="VWH127" s="149"/>
      <c r="VWI127" s="149"/>
      <c r="VWJ127" s="149"/>
      <c r="VWK127" s="149"/>
      <c r="VWL127" s="149"/>
      <c r="VWM127" s="149"/>
      <c r="VWN127" s="149"/>
      <c r="VWO127" s="149"/>
      <c r="VWP127" s="149"/>
      <c r="VWQ127" s="149"/>
      <c r="VWR127" s="149"/>
      <c r="VWS127" s="149"/>
      <c r="VWT127" s="149"/>
      <c r="VWU127" s="149"/>
      <c r="VWV127" s="149"/>
      <c r="VWW127" s="149"/>
      <c r="VWX127" s="149"/>
      <c r="VWY127" s="149"/>
      <c r="VWZ127" s="149"/>
      <c r="VXA127" s="149"/>
      <c r="VXB127" s="149"/>
      <c r="VXC127" s="149"/>
      <c r="VXD127" s="149"/>
      <c r="VXE127" s="149"/>
      <c r="VXF127" s="149"/>
      <c r="VXG127" s="149"/>
      <c r="VXH127" s="149"/>
      <c r="VXI127" s="149"/>
      <c r="VXJ127" s="149"/>
      <c r="VXK127" s="149"/>
      <c r="VXL127" s="149"/>
      <c r="VXM127" s="149"/>
      <c r="VXN127" s="149"/>
      <c r="VXO127" s="149"/>
      <c r="VXP127" s="149"/>
      <c r="VXQ127" s="149"/>
      <c r="VXR127" s="149"/>
      <c r="VXS127" s="149"/>
      <c r="VXT127" s="149"/>
      <c r="VXU127" s="149"/>
      <c r="VXV127" s="149"/>
      <c r="VXW127" s="149"/>
      <c r="VXX127" s="149"/>
      <c r="VXY127" s="149"/>
      <c r="VXZ127" s="149"/>
      <c r="VYA127" s="149"/>
      <c r="VYB127" s="149"/>
      <c r="VYC127" s="149"/>
      <c r="VYD127" s="149"/>
      <c r="VYE127" s="149"/>
      <c r="VYF127" s="149"/>
      <c r="VYG127" s="149"/>
      <c r="VYH127" s="149"/>
      <c r="VYI127" s="149"/>
      <c r="VYJ127" s="149"/>
      <c r="VYK127" s="149"/>
      <c r="VYL127" s="149"/>
      <c r="VYM127" s="149"/>
      <c r="VYN127" s="149"/>
      <c r="VYO127" s="149"/>
      <c r="VYP127" s="149"/>
      <c r="VYQ127" s="149"/>
      <c r="VYR127" s="149"/>
      <c r="VYS127" s="149"/>
      <c r="VYT127" s="149"/>
      <c r="VYU127" s="149"/>
      <c r="VYV127" s="149"/>
      <c r="VYW127" s="149"/>
      <c r="VYX127" s="149"/>
      <c r="VYY127" s="149"/>
      <c r="VYZ127" s="149"/>
      <c r="VZA127" s="149"/>
      <c r="VZB127" s="149"/>
      <c r="VZC127" s="149"/>
      <c r="VZD127" s="149"/>
      <c r="VZE127" s="149"/>
      <c r="VZF127" s="149"/>
      <c r="VZG127" s="149"/>
      <c r="VZH127" s="149"/>
      <c r="VZI127" s="149"/>
      <c r="VZJ127" s="149"/>
      <c r="VZK127" s="149"/>
      <c r="VZL127" s="149"/>
      <c r="VZM127" s="149"/>
      <c r="VZN127" s="149"/>
      <c r="VZO127" s="149"/>
      <c r="VZP127" s="149"/>
      <c r="VZQ127" s="149"/>
      <c r="VZR127" s="149"/>
      <c r="VZS127" s="149"/>
      <c r="VZT127" s="149"/>
      <c r="VZU127" s="149"/>
      <c r="VZV127" s="149"/>
      <c r="VZW127" s="149"/>
      <c r="VZX127" s="149"/>
      <c r="VZY127" s="149"/>
      <c r="VZZ127" s="149"/>
      <c r="WAA127" s="149"/>
      <c r="WAB127" s="149"/>
      <c r="WAC127" s="149"/>
      <c r="WAD127" s="149"/>
      <c r="WAE127" s="149"/>
      <c r="WAF127" s="149"/>
      <c r="WAG127" s="149"/>
      <c r="WAH127" s="149"/>
      <c r="WAI127" s="149"/>
      <c r="WAJ127" s="149"/>
      <c r="WAK127" s="149"/>
      <c r="WAL127" s="149"/>
      <c r="WAM127" s="149"/>
      <c r="WAN127" s="149"/>
      <c r="WAO127" s="149"/>
      <c r="WAP127" s="149"/>
      <c r="WAQ127" s="149"/>
      <c r="WAR127" s="149"/>
      <c r="WAS127" s="149"/>
      <c r="WAT127" s="149"/>
      <c r="WAU127" s="149"/>
      <c r="WAV127" s="149"/>
      <c r="WAW127" s="149"/>
      <c r="WAX127" s="149"/>
      <c r="WAY127" s="149"/>
      <c r="WAZ127" s="149"/>
      <c r="WBA127" s="149"/>
      <c r="WBB127" s="149"/>
      <c r="WBC127" s="149"/>
      <c r="WBD127" s="149"/>
      <c r="WBE127" s="149"/>
      <c r="WBF127" s="149"/>
      <c r="WBG127" s="149"/>
      <c r="WBH127" s="149"/>
      <c r="WBI127" s="149"/>
      <c r="WBJ127" s="149"/>
      <c r="WBK127" s="149"/>
      <c r="WBL127" s="149"/>
      <c r="WBM127" s="149"/>
      <c r="WBN127" s="149"/>
      <c r="WBO127" s="149"/>
      <c r="WBP127" s="149"/>
      <c r="WBQ127" s="149"/>
      <c r="WBR127" s="149"/>
      <c r="WBS127" s="149"/>
      <c r="WBT127" s="149"/>
      <c r="WBU127" s="149"/>
      <c r="WBV127" s="149"/>
      <c r="WBW127" s="149"/>
      <c r="WBX127" s="149"/>
      <c r="WBY127" s="149"/>
      <c r="WBZ127" s="149"/>
      <c r="WCA127" s="149"/>
      <c r="WCB127" s="149"/>
      <c r="WCC127" s="149"/>
      <c r="WCD127" s="149"/>
      <c r="WCE127" s="149"/>
      <c r="WCF127" s="149"/>
      <c r="WCG127" s="149"/>
      <c r="WCH127" s="149"/>
      <c r="WCI127" s="149"/>
      <c r="WCJ127" s="149"/>
      <c r="WCK127" s="149"/>
      <c r="WCL127" s="149"/>
      <c r="WCM127" s="149"/>
      <c r="WCN127" s="149"/>
      <c r="WCO127" s="149"/>
      <c r="WCP127" s="149"/>
      <c r="WCQ127" s="149"/>
      <c r="WCR127" s="149"/>
      <c r="WCS127" s="149"/>
      <c r="WCT127" s="149"/>
      <c r="WCU127" s="149"/>
      <c r="WCV127" s="149"/>
      <c r="WCW127" s="149"/>
      <c r="WCX127" s="149"/>
      <c r="WCY127" s="149"/>
      <c r="WCZ127" s="149"/>
      <c r="WDA127" s="149"/>
      <c r="WDB127" s="149"/>
      <c r="WDC127" s="149"/>
      <c r="WDD127" s="149"/>
      <c r="WDE127" s="149"/>
      <c r="WDF127" s="149"/>
      <c r="WDG127" s="149"/>
      <c r="WDH127" s="149"/>
      <c r="WDI127" s="149"/>
      <c r="WDJ127" s="149"/>
      <c r="WDK127" s="149"/>
      <c r="WDL127" s="149"/>
      <c r="WDM127" s="149"/>
      <c r="WDN127" s="149"/>
      <c r="WDO127" s="149"/>
      <c r="WDP127" s="149"/>
      <c r="WDQ127" s="149"/>
      <c r="WDR127" s="149"/>
      <c r="WDS127" s="149"/>
      <c r="WDT127" s="149"/>
      <c r="WDU127" s="149"/>
      <c r="WDV127" s="149"/>
      <c r="WDW127" s="149"/>
      <c r="WDX127" s="149"/>
      <c r="WDY127" s="149"/>
      <c r="WDZ127" s="149"/>
      <c r="WEA127" s="149"/>
      <c r="WEB127" s="149"/>
      <c r="WEC127" s="149"/>
      <c r="WED127" s="149"/>
      <c r="WEE127" s="149"/>
      <c r="WEF127" s="149"/>
      <c r="WEG127" s="149"/>
      <c r="WEH127" s="149"/>
      <c r="WEI127" s="149"/>
      <c r="WEJ127" s="149"/>
      <c r="WEK127" s="149"/>
      <c r="WEL127" s="149"/>
      <c r="WEM127" s="149"/>
      <c r="WEN127" s="149"/>
      <c r="WEO127" s="149"/>
      <c r="WEP127" s="149"/>
      <c r="WEQ127" s="149"/>
      <c r="WER127" s="149"/>
      <c r="WES127" s="149"/>
      <c r="WET127" s="149"/>
      <c r="WEU127" s="149"/>
      <c r="WEV127" s="149"/>
      <c r="WEW127" s="149"/>
      <c r="WEX127" s="149"/>
      <c r="WEY127" s="149"/>
      <c r="WEZ127" s="149"/>
      <c r="WFA127" s="149"/>
      <c r="WFB127" s="149"/>
      <c r="WFC127" s="149"/>
      <c r="WFD127" s="149"/>
      <c r="WFE127" s="149"/>
      <c r="WFF127" s="149"/>
      <c r="WFG127" s="149"/>
      <c r="WFH127" s="149"/>
      <c r="WFI127" s="149"/>
      <c r="WFJ127" s="149"/>
      <c r="WFK127" s="149"/>
      <c r="WFL127" s="149"/>
      <c r="WFM127" s="149"/>
      <c r="WFN127" s="149"/>
      <c r="WFO127" s="149"/>
      <c r="WFP127" s="149"/>
      <c r="WFQ127" s="149"/>
      <c r="WFR127" s="149"/>
      <c r="WFS127" s="149"/>
      <c r="WFT127" s="149"/>
      <c r="WFU127" s="149"/>
      <c r="WFV127" s="149"/>
      <c r="WFW127" s="149"/>
      <c r="WFX127" s="149"/>
      <c r="WFY127" s="149"/>
      <c r="WFZ127" s="149"/>
      <c r="WGA127" s="149"/>
      <c r="WGB127" s="149"/>
      <c r="WGC127" s="149"/>
      <c r="WGD127" s="149"/>
      <c r="WGE127" s="149"/>
      <c r="WGF127" s="149"/>
      <c r="WGG127" s="149"/>
      <c r="WGH127" s="149"/>
      <c r="WGI127" s="149"/>
      <c r="WGJ127" s="149"/>
      <c r="WGK127" s="149"/>
      <c r="WGL127" s="149"/>
      <c r="WGM127" s="149"/>
      <c r="WGN127" s="149"/>
      <c r="WGO127" s="149"/>
      <c r="WGP127" s="149"/>
      <c r="WGQ127" s="149"/>
      <c r="WGR127" s="149"/>
      <c r="WGS127" s="149"/>
      <c r="WGT127" s="149"/>
      <c r="WGU127" s="149"/>
      <c r="WGV127" s="149"/>
      <c r="WGW127" s="149"/>
      <c r="WGX127" s="149"/>
      <c r="WGY127" s="149"/>
      <c r="WGZ127" s="149"/>
      <c r="WHA127" s="149"/>
      <c r="WHB127" s="149"/>
      <c r="WHC127" s="149"/>
      <c r="WHD127" s="149"/>
      <c r="WHE127" s="149"/>
      <c r="WHF127" s="149"/>
      <c r="WHG127" s="149"/>
      <c r="WHH127" s="149"/>
      <c r="WHI127" s="149"/>
      <c r="WHJ127" s="149"/>
      <c r="WHK127" s="149"/>
      <c r="WHL127" s="149"/>
      <c r="WHM127" s="149"/>
      <c r="WHN127" s="149"/>
      <c r="WHO127" s="149"/>
      <c r="WHP127" s="149"/>
      <c r="WHQ127" s="149"/>
      <c r="WHR127" s="149"/>
      <c r="WHS127" s="149"/>
      <c r="WHT127" s="149"/>
      <c r="WHU127" s="149"/>
      <c r="WHV127" s="149"/>
      <c r="WHW127" s="149"/>
      <c r="WHX127" s="149"/>
      <c r="WHY127" s="149"/>
      <c r="WHZ127" s="149"/>
      <c r="WIA127" s="149"/>
      <c r="WIB127" s="149"/>
      <c r="WIC127" s="149"/>
      <c r="WID127" s="149"/>
      <c r="WIE127" s="149"/>
      <c r="WIF127" s="149"/>
      <c r="WIG127" s="149"/>
      <c r="WIH127" s="149"/>
      <c r="WII127" s="149"/>
      <c r="WIJ127" s="149"/>
      <c r="WIK127" s="149"/>
      <c r="WIL127" s="149"/>
      <c r="WIM127" s="149"/>
      <c r="WIN127" s="149"/>
      <c r="WIO127" s="149"/>
      <c r="WIP127" s="149"/>
      <c r="WIQ127" s="149"/>
      <c r="WIR127" s="149"/>
      <c r="WIS127" s="149"/>
      <c r="WIT127" s="149"/>
      <c r="WIU127" s="149"/>
      <c r="WIV127" s="149"/>
      <c r="WIW127" s="149"/>
      <c r="WIX127" s="149"/>
      <c r="WIY127" s="149"/>
      <c r="WIZ127" s="149"/>
      <c r="WJA127" s="149"/>
      <c r="WJB127" s="149"/>
      <c r="WJC127" s="149"/>
      <c r="WJD127" s="149"/>
      <c r="WJE127" s="149"/>
      <c r="WJF127" s="149"/>
      <c r="WJG127" s="149"/>
      <c r="WJH127" s="149"/>
      <c r="WJI127" s="149"/>
      <c r="WJJ127" s="149"/>
      <c r="WJK127" s="149"/>
      <c r="WJL127" s="149"/>
      <c r="WJM127" s="149"/>
      <c r="WJN127" s="149"/>
      <c r="WJO127" s="149"/>
      <c r="WJP127" s="149"/>
      <c r="WJQ127" s="149"/>
      <c r="WJR127" s="149"/>
      <c r="WJS127" s="149"/>
      <c r="WJT127" s="149"/>
      <c r="WJU127" s="149"/>
      <c r="WJV127" s="149"/>
      <c r="WJW127" s="149"/>
      <c r="WJX127" s="149"/>
      <c r="WJY127" s="149"/>
      <c r="WJZ127" s="149"/>
      <c r="WKA127" s="149"/>
      <c r="WKB127" s="149"/>
      <c r="WKC127" s="149"/>
      <c r="WKD127" s="149"/>
      <c r="WKE127" s="149"/>
      <c r="WKF127" s="149"/>
      <c r="WKG127" s="149"/>
      <c r="WKH127" s="149"/>
      <c r="WKI127" s="149"/>
      <c r="WKJ127" s="149"/>
      <c r="WKK127" s="149"/>
      <c r="WKL127" s="149"/>
      <c r="WKM127" s="149"/>
      <c r="WKN127" s="149"/>
      <c r="WKO127" s="149"/>
      <c r="WKP127" s="149"/>
      <c r="WKQ127" s="149"/>
      <c r="WKR127" s="149"/>
      <c r="WKS127" s="149"/>
      <c r="WKT127" s="149"/>
      <c r="WKU127" s="149"/>
      <c r="WKV127" s="149"/>
      <c r="WKW127" s="149"/>
      <c r="WKX127" s="149"/>
      <c r="WKY127" s="149"/>
      <c r="WKZ127" s="149"/>
      <c r="WLA127" s="149"/>
      <c r="WLB127" s="149"/>
      <c r="WLC127" s="149"/>
      <c r="WLD127" s="149"/>
      <c r="WLE127" s="149"/>
      <c r="WLF127" s="149"/>
      <c r="WLG127" s="149"/>
      <c r="WLH127" s="149"/>
      <c r="WLI127" s="149"/>
      <c r="WLJ127" s="149"/>
      <c r="WLK127" s="149"/>
      <c r="WLL127" s="149"/>
      <c r="WLM127" s="149"/>
      <c r="WLN127" s="149"/>
      <c r="WLO127" s="149"/>
      <c r="WLP127" s="149"/>
      <c r="WLQ127" s="149"/>
      <c r="WLR127" s="149"/>
      <c r="WLS127" s="149"/>
      <c r="WLT127" s="149"/>
      <c r="WLU127" s="149"/>
      <c r="WLV127" s="149"/>
      <c r="WLW127" s="149"/>
      <c r="WLX127" s="149"/>
      <c r="WLY127" s="149"/>
      <c r="WLZ127" s="149"/>
      <c r="WMA127" s="149"/>
      <c r="WMB127" s="149"/>
      <c r="WMC127" s="149"/>
      <c r="WMD127" s="149"/>
      <c r="WME127" s="149"/>
      <c r="WMF127" s="149"/>
      <c r="WMG127" s="149"/>
      <c r="WMH127" s="149"/>
      <c r="WMI127" s="149"/>
      <c r="WMJ127" s="149"/>
      <c r="WMK127" s="149"/>
      <c r="WML127" s="149"/>
      <c r="WMM127" s="149"/>
      <c r="WMN127" s="149"/>
      <c r="WMO127" s="149"/>
      <c r="WMP127" s="149"/>
      <c r="WMQ127" s="149"/>
      <c r="WMR127" s="149"/>
      <c r="WMS127" s="149"/>
      <c r="WMT127" s="149"/>
      <c r="WMU127" s="149"/>
      <c r="WMV127" s="149"/>
      <c r="WMW127" s="149"/>
      <c r="WMX127" s="149"/>
      <c r="WMY127" s="149"/>
      <c r="WMZ127" s="149"/>
      <c r="WNA127" s="149"/>
      <c r="WNB127" s="149"/>
      <c r="WNC127" s="149"/>
      <c r="WND127" s="149"/>
      <c r="WNE127" s="149"/>
      <c r="WNF127" s="149"/>
      <c r="WNG127" s="149"/>
      <c r="WNH127" s="149"/>
      <c r="WNI127" s="149"/>
      <c r="WNJ127" s="149"/>
      <c r="WNK127" s="149"/>
      <c r="WNL127" s="149"/>
      <c r="WNM127" s="149"/>
      <c r="WNN127" s="149"/>
      <c r="WNO127" s="149"/>
      <c r="WNP127" s="149"/>
      <c r="WNQ127" s="149"/>
      <c r="WNR127" s="149"/>
      <c r="WNS127" s="149"/>
      <c r="WNT127" s="149"/>
      <c r="WNU127" s="149"/>
      <c r="WNV127" s="149"/>
      <c r="WNW127" s="149"/>
      <c r="WNX127" s="149"/>
      <c r="WNY127" s="149"/>
      <c r="WNZ127" s="149"/>
      <c r="WOA127" s="149"/>
      <c r="WOB127" s="149"/>
      <c r="WOC127" s="149"/>
      <c r="WOD127" s="149"/>
      <c r="WOE127" s="149"/>
      <c r="WOF127" s="149"/>
      <c r="WOG127" s="149"/>
      <c r="WOH127" s="149"/>
      <c r="WOI127" s="149"/>
      <c r="WOJ127" s="149"/>
      <c r="WOK127" s="149"/>
      <c r="WOL127" s="149"/>
      <c r="WOM127" s="149"/>
      <c r="WON127" s="149"/>
      <c r="WOO127" s="149"/>
      <c r="WOP127" s="149"/>
      <c r="WOQ127" s="149"/>
      <c r="WOR127" s="149"/>
      <c r="WOS127" s="149"/>
      <c r="WOT127" s="149"/>
      <c r="WOU127" s="149"/>
      <c r="WOV127" s="149"/>
      <c r="WOW127" s="149"/>
      <c r="WOX127" s="149"/>
      <c r="WOY127" s="149"/>
      <c r="WOZ127" s="149"/>
      <c r="WPA127" s="149"/>
      <c r="WPB127" s="149"/>
      <c r="WPC127" s="149"/>
      <c r="WPD127" s="149"/>
      <c r="WPE127" s="149"/>
      <c r="WPF127" s="149"/>
      <c r="WPG127" s="149"/>
      <c r="WPH127" s="149"/>
      <c r="WPI127" s="149"/>
      <c r="WPJ127" s="149"/>
      <c r="WPK127" s="149"/>
      <c r="WPL127" s="149"/>
      <c r="WPM127" s="149"/>
      <c r="WPN127" s="149"/>
      <c r="WPO127" s="149"/>
      <c r="WPP127" s="149"/>
      <c r="WPQ127" s="149"/>
      <c r="WPR127" s="149"/>
      <c r="WPS127" s="149"/>
      <c r="WPT127" s="149"/>
      <c r="WPU127" s="149"/>
      <c r="WPV127" s="149"/>
      <c r="WPW127" s="149"/>
      <c r="WPX127" s="149"/>
      <c r="WPY127" s="149"/>
      <c r="WPZ127" s="149"/>
      <c r="WQA127" s="149"/>
      <c r="WQB127" s="149"/>
      <c r="WQC127" s="149"/>
      <c r="WQD127" s="149"/>
      <c r="WQE127" s="149"/>
      <c r="WQF127" s="149"/>
      <c r="WQG127" s="149"/>
      <c r="WQH127" s="149"/>
      <c r="WQI127" s="149"/>
      <c r="WQJ127" s="149"/>
      <c r="WQK127" s="149"/>
      <c r="WQL127" s="149"/>
      <c r="WQM127" s="149"/>
      <c r="WQN127" s="149"/>
      <c r="WQO127" s="149"/>
      <c r="WQP127" s="149"/>
      <c r="WQQ127" s="149"/>
      <c r="WQR127" s="149"/>
      <c r="WQS127" s="149"/>
      <c r="WQT127" s="149"/>
      <c r="WQU127" s="149"/>
      <c r="WQV127" s="149"/>
      <c r="WQW127" s="149"/>
      <c r="WQX127" s="149"/>
      <c r="WQY127" s="149"/>
      <c r="WQZ127" s="149"/>
      <c r="WRA127" s="149"/>
      <c r="WRB127" s="149"/>
      <c r="WRC127" s="149"/>
      <c r="WRD127" s="149"/>
      <c r="WRE127" s="149"/>
      <c r="WRF127" s="149"/>
      <c r="WRG127" s="149"/>
      <c r="WRH127" s="149"/>
      <c r="WRI127" s="149"/>
      <c r="WRJ127" s="149"/>
      <c r="WRK127" s="149"/>
      <c r="WRL127" s="149"/>
      <c r="WRM127" s="149"/>
      <c r="WRN127" s="149"/>
      <c r="WRO127" s="149"/>
      <c r="WRP127" s="149"/>
      <c r="WRQ127" s="149"/>
      <c r="WRR127" s="149"/>
      <c r="WRS127" s="149"/>
      <c r="WRT127" s="149"/>
      <c r="WRU127" s="149"/>
      <c r="WRV127" s="149"/>
      <c r="WRW127" s="149"/>
      <c r="WRX127" s="149"/>
      <c r="WRY127" s="149"/>
      <c r="WRZ127" s="149"/>
      <c r="WSA127" s="149"/>
      <c r="WSB127" s="149"/>
      <c r="WSC127" s="149"/>
      <c r="WSD127" s="149"/>
      <c r="WSE127" s="149"/>
      <c r="WSF127" s="149"/>
      <c r="WSG127" s="149"/>
      <c r="WSH127" s="149"/>
      <c r="WSI127" s="149"/>
      <c r="WSJ127" s="149"/>
      <c r="WSK127" s="149"/>
      <c r="WSL127" s="149"/>
      <c r="WSM127" s="149"/>
      <c r="WSN127" s="149"/>
      <c r="WSO127" s="149"/>
      <c r="WSP127" s="149"/>
      <c r="WSQ127" s="149"/>
      <c r="WSR127" s="149"/>
      <c r="WSS127" s="149"/>
      <c r="WST127" s="149"/>
      <c r="WSU127" s="149"/>
      <c r="WSV127" s="149"/>
      <c r="WSW127" s="149"/>
      <c r="WSX127" s="149"/>
      <c r="WSY127" s="149"/>
      <c r="WSZ127" s="149"/>
      <c r="WTA127" s="149"/>
      <c r="WTB127" s="149"/>
      <c r="WTC127" s="149"/>
      <c r="WTD127" s="149"/>
      <c r="WTE127" s="149"/>
      <c r="WTF127" s="149"/>
      <c r="WTG127" s="149"/>
      <c r="WTH127" s="149"/>
      <c r="WTI127" s="149"/>
      <c r="WTJ127" s="149"/>
      <c r="WTK127" s="149"/>
      <c r="WTL127" s="149"/>
      <c r="WTM127" s="149"/>
      <c r="WTN127" s="149"/>
      <c r="WTO127" s="149"/>
      <c r="WTP127" s="149"/>
      <c r="WTQ127" s="149"/>
      <c r="WTR127" s="149"/>
      <c r="WTS127" s="149"/>
      <c r="WTT127" s="149"/>
      <c r="WTU127" s="149"/>
      <c r="WTV127" s="149"/>
      <c r="WTW127" s="149"/>
      <c r="WTX127" s="149"/>
      <c r="WTY127" s="149"/>
      <c r="WTZ127" s="149"/>
      <c r="WUA127" s="149"/>
      <c r="WUB127" s="149"/>
      <c r="WUC127" s="149"/>
      <c r="WUD127" s="149"/>
      <c r="WUE127" s="149"/>
      <c r="WUF127" s="149"/>
      <c r="WUG127" s="149"/>
      <c r="WUH127" s="149"/>
      <c r="WUI127" s="149"/>
      <c r="WUJ127" s="149"/>
      <c r="WUK127" s="149"/>
      <c r="WUL127" s="149"/>
      <c r="WUM127" s="149"/>
      <c r="WUN127" s="149"/>
      <c r="WUO127" s="149"/>
      <c r="WUP127" s="149"/>
      <c r="WUQ127" s="149"/>
      <c r="WUR127" s="149"/>
      <c r="WUS127" s="149"/>
      <c r="WUT127" s="149"/>
      <c r="WUU127" s="149"/>
      <c r="WUV127" s="149"/>
      <c r="WUW127" s="149"/>
      <c r="WUX127" s="149"/>
      <c r="WUY127" s="149"/>
      <c r="WUZ127" s="149"/>
      <c r="WVA127" s="149"/>
      <c r="WVB127" s="149"/>
      <c r="WVC127" s="149"/>
      <c r="WVD127" s="149"/>
      <c r="WVE127" s="149"/>
      <c r="WVF127" s="149"/>
      <c r="WVG127" s="149"/>
      <c r="WVH127" s="149"/>
      <c r="WVI127" s="149"/>
      <c r="WVJ127" s="149"/>
      <c r="WVK127" s="149"/>
      <c r="WVL127" s="149"/>
      <c r="WVM127" s="149"/>
      <c r="WVN127" s="149"/>
      <c r="WVO127" s="149"/>
      <c r="WVP127" s="149"/>
      <c r="WVQ127" s="149"/>
      <c r="WVR127" s="149"/>
      <c r="WVS127" s="149"/>
      <c r="WVT127" s="149"/>
      <c r="WVU127" s="149"/>
      <c r="WVV127" s="149"/>
      <c r="WVW127" s="149"/>
      <c r="WVX127" s="149"/>
      <c r="WVY127" s="149"/>
      <c r="WVZ127" s="149"/>
      <c r="WWA127" s="149"/>
      <c r="WWB127" s="149"/>
      <c r="WWC127" s="149"/>
      <c r="WWD127" s="149"/>
      <c r="WWE127" s="149"/>
      <c r="WWF127" s="149"/>
      <c r="WWG127" s="149"/>
      <c r="WWH127" s="149"/>
      <c r="WWI127" s="149"/>
      <c r="WWJ127" s="149"/>
      <c r="WWK127" s="149"/>
      <c r="WWL127" s="149"/>
      <c r="WWM127" s="149"/>
      <c r="WWN127" s="149"/>
      <c r="WWO127" s="149"/>
      <c r="WWP127" s="149"/>
      <c r="WWQ127" s="149"/>
      <c r="WWR127" s="149"/>
      <c r="WWS127" s="149"/>
      <c r="WWT127" s="149"/>
      <c r="WWU127" s="149"/>
      <c r="WWV127" s="149"/>
      <c r="WWW127" s="149"/>
      <c r="WWX127" s="149"/>
      <c r="WWY127" s="149"/>
      <c r="WWZ127" s="149"/>
      <c r="WXA127" s="149"/>
      <c r="WXB127" s="149"/>
      <c r="WXC127" s="149"/>
      <c r="WXD127" s="149"/>
      <c r="WXE127" s="149"/>
      <c r="WXF127" s="149"/>
      <c r="WXG127" s="149"/>
      <c r="WXH127" s="149"/>
      <c r="WXI127" s="149"/>
      <c r="WXJ127" s="149"/>
      <c r="WXK127" s="149"/>
      <c r="WXL127" s="149"/>
      <c r="WXM127" s="149"/>
      <c r="WXN127" s="149"/>
      <c r="WXO127" s="149"/>
      <c r="WXP127" s="149"/>
      <c r="WXQ127" s="149"/>
      <c r="WXR127" s="149"/>
      <c r="WXS127" s="149"/>
      <c r="WXT127" s="149"/>
      <c r="WXU127" s="149"/>
      <c r="WXV127" s="149"/>
      <c r="WXW127" s="149"/>
      <c r="WXX127" s="149"/>
      <c r="WXY127" s="149"/>
      <c r="WXZ127" s="149"/>
      <c r="WYA127" s="149"/>
      <c r="WYB127" s="149"/>
      <c r="WYC127" s="149"/>
      <c r="WYD127" s="149"/>
      <c r="WYE127" s="149"/>
      <c r="WYF127" s="149"/>
      <c r="WYG127" s="149"/>
      <c r="WYH127" s="149"/>
      <c r="WYI127" s="149"/>
      <c r="WYJ127" s="149"/>
      <c r="WYK127" s="149"/>
      <c r="WYL127" s="149"/>
      <c r="WYM127" s="149"/>
      <c r="WYN127" s="149"/>
      <c r="WYO127" s="149"/>
      <c r="WYP127" s="149"/>
      <c r="WYQ127" s="149"/>
      <c r="WYR127" s="149"/>
      <c r="WYS127" s="149"/>
      <c r="WYT127" s="149"/>
      <c r="WYU127" s="149"/>
      <c r="WYV127" s="149"/>
      <c r="WYW127" s="149"/>
      <c r="WYX127" s="149"/>
      <c r="WYY127" s="149"/>
      <c r="WYZ127" s="149"/>
      <c r="WZA127" s="149"/>
      <c r="WZB127" s="149"/>
      <c r="WZC127" s="149"/>
      <c r="WZD127" s="149"/>
      <c r="WZE127" s="149"/>
      <c r="WZF127" s="149"/>
      <c r="WZG127" s="149"/>
      <c r="WZH127" s="149"/>
      <c r="WZI127" s="149"/>
      <c r="WZJ127" s="149"/>
      <c r="WZK127" s="149"/>
      <c r="WZL127" s="149"/>
      <c r="WZM127" s="149"/>
      <c r="WZN127" s="149"/>
      <c r="WZO127" s="149"/>
      <c r="WZP127" s="149"/>
      <c r="WZQ127" s="149"/>
      <c r="WZR127" s="149"/>
      <c r="WZS127" s="149"/>
      <c r="WZT127" s="149"/>
      <c r="WZU127" s="149"/>
      <c r="WZV127" s="149"/>
      <c r="WZW127" s="149"/>
      <c r="WZX127" s="149"/>
      <c r="WZY127" s="149"/>
      <c r="WZZ127" s="149"/>
      <c r="XAA127" s="149"/>
      <c r="XAB127" s="149"/>
      <c r="XAC127" s="149"/>
      <c r="XAD127" s="149"/>
      <c r="XAE127" s="149"/>
      <c r="XAF127" s="149"/>
      <c r="XAG127" s="149"/>
      <c r="XAH127" s="149"/>
      <c r="XAI127" s="149"/>
      <c r="XAJ127" s="149"/>
      <c r="XAK127" s="149"/>
      <c r="XAL127" s="149"/>
      <c r="XAM127" s="149"/>
      <c r="XAN127" s="149"/>
      <c r="XAO127" s="149"/>
      <c r="XAP127" s="149"/>
      <c r="XAQ127" s="149"/>
      <c r="XAR127" s="149"/>
      <c r="XAS127" s="149"/>
      <c r="XAT127" s="149"/>
      <c r="XAU127" s="149"/>
      <c r="XAV127" s="149"/>
      <c r="XAW127" s="149"/>
      <c r="XAX127" s="149"/>
      <c r="XAY127" s="149"/>
      <c r="XAZ127" s="149"/>
      <c r="XBA127" s="149"/>
      <c r="XBB127" s="149"/>
      <c r="XBC127" s="149"/>
      <c r="XBD127" s="149"/>
      <c r="XBE127" s="149"/>
      <c r="XBF127" s="149"/>
      <c r="XBG127" s="149"/>
      <c r="XBH127" s="149"/>
      <c r="XBI127" s="149"/>
      <c r="XBJ127" s="149"/>
      <c r="XBK127" s="149"/>
      <c r="XBL127" s="149"/>
      <c r="XBM127" s="149"/>
      <c r="XBN127" s="149"/>
      <c r="XBO127" s="149"/>
      <c r="XBP127" s="149"/>
      <c r="XBQ127" s="149"/>
      <c r="XBR127" s="149"/>
      <c r="XBS127" s="149"/>
      <c r="XBT127" s="149"/>
      <c r="XBU127" s="149"/>
      <c r="XBV127" s="149"/>
      <c r="XBW127" s="149"/>
      <c r="XBX127" s="149"/>
      <c r="XBY127" s="149"/>
      <c r="XBZ127" s="149"/>
      <c r="XCA127" s="149"/>
      <c r="XCB127" s="149"/>
      <c r="XCC127" s="149"/>
      <c r="XCD127" s="149"/>
      <c r="XCE127" s="149"/>
      <c r="XCF127" s="149"/>
      <c r="XCG127" s="149"/>
      <c r="XCH127" s="149"/>
      <c r="XCI127" s="149"/>
      <c r="XCJ127" s="149"/>
      <c r="XCK127" s="149"/>
      <c r="XCL127" s="149"/>
      <c r="XCM127" s="149"/>
      <c r="XCN127" s="149"/>
      <c r="XCO127" s="149"/>
      <c r="XCP127" s="149"/>
      <c r="XCQ127" s="149"/>
      <c r="XCR127" s="149"/>
      <c r="XCS127" s="149"/>
      <c r="XCT127" s="149"/>
      <c r="XCU127" s="149"/>
      <c r="XCV127" s="149"/>
      <c r="XCW127" s="149"/>
      <c r="XCX127" s="149"/>
      <c r="XCY127" s="149"/>
      <c r="XCZ127" s="149"/>
      <c r="XDA127" s="149"/>
      <c r="XDB127" s="149"/>
      <c r="XDC127" s="149"/>
      <c r="XDD127" s="149"/>
      <c r="XDE127" s="149"/>
      <c r="XDF127" s="149"/>
      <c r="XDG127" s="149"/>
      <c r="XDH127" s="149"/>
      <c r="XDI127" s="149"/>
      <c r="XDJ127" s="149"/>
      <c r="XDK127" s="149"/>
      <c r="XDL127" s="149"/>
      <c r="XDM127" s="149"/>
      <c r="XDN127" s="149"/>
      <c r="XDO127" s="149"/>
      <c r="XDP127" s="149"/>
      <c r="XDQ127" s="149"/>
      <c r="XDR127" s="149"/>
      <c r="XDS127" s="149"/>
      <c r="XDT127" s="149"/>
      <c r="XDU127" s="149"/>
      <c r="XDV127" s="149"/>
      <c r="XDW127" s="149"/>
      <c r="XDX127" s="149"/>
      <c r="XDY127" s="149"/>
      <c r="XDZ127" s="149"/>
      <c r="XEA127" s="149"/>
      <c r="XEB127" s="149"/>
      <c r="XEC127" s="149"/>
      <c r="XED127" s="149"/>
      <c r="XEE127" s="149"/>
      <c r="XEF127" s="149"/>
      <c r="XEG127" s="149"/>
      <c r="XEH127" s="149"/>
      <c r="XEI127" s="149"/>
      <c r="XEJ127" s="149"/>
      <c r="XEK127" s="149"/>
      <c r="XEL127" s="149"/>
      <c r="XEM127" s="149"/>
      <c r="XEN127" s="149"/>
      <c r="XEO127" s="149"/>
      <c r="XEP127" s="149"/>
      <c r="XEQ127" s="149"/>
    </row>
    <row r="128" s="149" customFormat="true" ht="28" customHeight="true" spans="1:95">
      <c r="A128" s="76">
        <v>120</v>
      </c>
      <c r="B128" s="161" t="s">
        <v>15</v>
      </c>
      <c r="C128" s="161" t="s">
        <v>9</v>
      </c>
      <c r="D128" s="161" t="s">
        <v>153</v>
      </c>
      <c r="E128" s="166"/>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row>
    <row r="129" ht="30" customHeight="true" spans="1:4">
      <c r="A129" s="162" t="s">
        <v>154</v>
      </c>
      <c r="B129" s="160" t="s">
        <v>155</v>
      </c>
      <c r="C129" s="76"/>
      <c r="D129" s="76"/>
    </row>
    <row r="130" ht="30" customHeight="true" spans="1:4">
      <c r="A130" s="76">
        <v>121</v>
      </c>
      <c r="B130" s="161" t="s">
        <v>156</v>
      </c>
      <c r="C130" s="161" t="s">
        <v>32</v>
      </c>
      <c r="D130" s="161" t="s">
        <v>157</v>
      </c>
    </row>
    <row r="131" ht="30" customHeight="true" spans="1:4">
      <c r="A131" s="162" t="s">
        <v>158</v>
      </c>
      <c r="B131" s="160" t="s">
        <v>159</v>
      </c>
      <c r="C131" s="76"/>
      <c r="D131" s="76"/>
    </row>
    <row r="132" s="149" customFormat="true" ht="28" customHeight="true" spans="1:95">
      <c r="A132" s="76">
        <v>122</v>
      </c>
      <c r="B132" s="161" t="s">
        <v>160</v>
      </c>
      <c r="C132" s="161" t="s">
        <v>21</v>
      </c>
      <c r="D132" s="161" t="s">
        <v>161</v>
      </c>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row>
    <row r="133" s="149" customFormat="true" ht="28" customHeight="true" spans="1:95">
      <c r="A133" s="76">
        <v>123</v>
      </c>
      <c r="B133" s="161" t="s">
        <v>162</v>
      </c>
      <c r="C133" s="161" t="s">
        <v>29</v>
      </c>
      <c r="D133" s="161" t="s">
        <v>161</v>
      </c>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row>
    <row r="134" ht="28" customHeight="true" spans="1:4">
      <c r="A134" s="76">
        <v>124</v>
      </c>
      <c r="B134" s="161" t="s">
        <v>163</v>
      </c>
      <c r="C134" s="161" t="s">
        <v>61</v>
      </c>
      <c r="D134" s="161" t="s">
        <v>161</v>
      </c>
    </row>
    <row r="135" s="149" customFormat="true" ht="28" customHeight="true" spans="1:95">
      <c r="A135" s="76">
        <v>125</v>
      </c>
      <c r="B135" s="161" t="s">
        <v>164</v>
      </c>
      <c r="C135" s="161" t="s">
        <v>34</v>
      </c>
      <c r="D135" s="161" t="s">
        <v>161</v>
      </c>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row>
    <row r="136" s="149" customFormat="true" ht="28" customHeight="true" spans="1:95">
      <c r="A136" s="76">
        <v>126</v>
      </c>
      <c r="B136" s="161" t="s">
        <v>165</v>
      </c>
      <c r="C136" s="161" t="s">
        <v>34</v>
      </c>
      <c r="D136" s="161" t="s">
        <v>161</v>
      </c>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row>
    <row r="137" s="149" customFormat="true" ht="28" customHeight="true" spans="1:95">
      <c r="A137" s="76">
        <v>127</v>
      </c>
      <c r="B137" s="161" t="s">
        <v>166</v>
      </c>
      <c r="C137" s="161" t="s">
        <v>39</v>
      </c>
      <c r="D137" s="161" t="s">
        <v>161</v>
      </c>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row>
    <row r="138" s="151" customFormat="true" ht="28" customHeight="true" spans="1:215">
      <c r="A138" s="76">
        <v>128</v>
      </c>
      <c r="B138" s="167" t="s">
        <v>167</v>
      </c>
      <c r="C138" s="168" t="s">
        <v>168</v>
      </c>
      <c r="D138" s="76" t="s">
        <v>169</v>
      </c>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49"/>
      <c r="CS138" s="149"/>
      <c r="CT138" s="149"/>
      <c r="CU138" s="149"/>
      <c r="CV138" s="149"/>
      <c r="CW138" s="149"/>
      <c r="CX138" s="149"/>
      <c r="CY138" s="149"/>
      <c r="CZ138" s="149"/>
      <c r="DA138" s="149"/>
      <c r="DB138" s="149"/>
      <c r="DC138" s="149"/>
      <c r="DD138" s="149"/>
      <c r="DE138" s="149"/>
      <c r="DF138" s="149"/>
      <c r="DG138" s="149"/>
      <c r="DH138" s="149"/>
      <c r="DI138" s="149"/>
      <c r="DJ138" s="149"/>
      <c r="DK138" s="149"/>
      <c r="DL138" s="149"/>
      <c r="DM138" s="149"/>
      <c r="DN138" s="149"/>
      <c r="DO138" s="149"/>
      <c r="DP138" s="149"/>
      <c r="DQ138" s="149"/>
      <c r="DR138" s="149"/>
      <c r="DS138" s="149"/>
      <c r="DT138" s="149"/>
      <c r="DU138" s="149"/>
      <c r="DV138" s="149"/>
      <c r="DW138" s="149"/>
      <c r="DX138" s="149"/>
      <c r="DY138" s="149"/>
      <c r="DZ138" s="149"/>
      <c r="EA138" s="149"/>
      <c r="EB138" s="149"/>
      <c r="EC138" s="149"/>
      <c r="ED138" s="149"/>
      <c r="EE138" s="149"/>
      <c r="EF138" s="149"/>
      <c r="EG138" s="149"/>
      <c r="EH138" s="149"/>
      <c r="EI138" s="149"/>
      <c r="EJ138" s="149"/>
      <c r="EK138" s="149"/>
      <c r="EL138" s="149"/>
      <c r="EM138" s="149"/>
      <c r="EN138" s="149"/>
      <c r="EO138" s="149"/>
      <c r="EP138" s="149"/>
      <c r="EQ138" s="149"/>
      <c r="ER138" s="149"/>
      <c r="ES138" s="149"/>
      <c r="ET138" s="149"/>
      <c r="EU138" s="149"/>
      <c r="EV138" s="149"/>
      <c r="EW138" s="149"/>
      <c r="EX138" s="149"/>
      <c r="EY138" s="149"/>
      <c r="EZ138" s="149"/>
      <c r="FA138" s="149"/>
      <c r="FB138" s="149"/>
      <c r="FC138" s="149"/>
      <c r="FD138" s="149"/>
      <c r="FE138" s="149"/>
      <c r="FF138" s="149"/>
      <c r="FG138" s="149"/>
      <c r="FH138" s="149"/>
      <c r="FI138" s="149"/>
      <c r="FJ138" s="149"/>
      <c r="FK138" s="149"/>
      <c r="FL138" s="149"/>
      <c r="FM138" s="149"/>
      <c r="FN138" s="149"/>
      <c r="FO138" s="149"/>
      <c r="FP138" s="149"/>
      <c r="FQ138" s="149"/>
      <c r="FR138" s="149"/>
      <c r="FS138" s="149"/>
      <c r="FT138" s="149"/>
      <c r="FU138" s="149"/>
      <c r="FV138" s="149"/>
      <c r="FW138" s="149"/>
      <c r="FX138" s="149"/>
      <c r="FY138" s="149"/>
      <c r="FZ138" s="149"/>
      <c r="GA138" s="149"/>
      <c r="GB138" s="149"/>
      <c r="GC138" s="149"/>
      <c r="GD138" s="149"/>
      <c r="GE138" s="149"/>
      <c r="GF138" s="149"/>
      <c r="GG138" s="149"/>
      <c r="GH138" s="149"/>
      <c r="GI138" s="149"/>
      <c r="GJ138" s="149"/>
      <c r="GK138" s="149"/>
      <c r="GL138" s="149"/>
      <c r="GM138" s="149"/>
      <c r="GN138" s="149"/>
      <c r="GO138" s="149"/>
      <c r="GP138" s="149"/>
      <c r="GQ138" s="149"/>
      <c r="GR138" s="149"/>
      <c r="GS138" s="149"/>
      <c r="GT138" s="149"/>
      <c r="GU138" s="149"/>
      <c r="GV138" s="149"/>
      <c r="GW138" s="149"/>
      <c r="GX138" s="149"/>
      <c r="GY138" s="149"/>
      <c r="GZ138" s="149"/>
      <c r="HA138" s="149"/>
      <c r="HB138" s="149"/>
      <c r="HC138" s="149"/>
      <c r="HD138" s="149"/>
      <c r="HE138" s="149"/>
      <c r="HF138" s="149"/>
      <c r="HG138" s="149"/>
    </row>
    <row r="139" s="151" customFormat="true" ht="28" customHeight="true" spans="1:215">
      <c r="A139" s="76">
        <v>129</v>
      </c>
      <c r="B139" s="167" t="s">
        <v>137</v>
      </c>
      <c r="C139" s="168" t="s">
        <v>145</v>
      </c>
      <c r="D139" s="76" t="s">
        <v>170</v>
      </c>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49"/>
      <c r="CS139" s="149"/>
      <c r="CT139" s="149"/>
      <c r="CU139" s="149"/>
      <c r="CV139" s="149"/>
      <c r="CW139" s="149"/>
      <c r="CX139" s="149"/>
      <c r="CY139" s="149"/>
      <c r="CZ139" s="149"/>
      <c r="DA139" s="149"/>
      <c r="DB139" s="149"/>
      <c r="DC139" s="149"/>
      <c r="DD139" s="149"/>
      <c r="DE139" s="149"/>
      <c r="DF139" s="149"/>
      <c r="DG139" s="149"/>
      <c r="DH139" s="149"/>
      <c r="DI139" s="149"/>
      <c r="DJ139" s="149"/>
      <c r="DK139" s="149"/>
      <c r="DL139" s="149"/>
      <c r="DM139" s="149"/>
      <c r="DN139" s="149"/>
      <c r="DO139" s="149"/>
      <c r="DP139" s="149"/>
      <c r="DQ139" s="149"/>
      <c r="DR139" s="149"/>
      <c r="DS139" s="149"/>
      <c r="DT139" s="149"/>
      <c r="DU139" s="149"/>
      <c r="DV139" s="149"/>
      <c r="DW139" s="149"/>
      <c r="DX139" s="149"/>
      <c r="DY139" s="149"/>
      <c r="DZ139" s="149"/>
      <c r="EA139" s="149"/>
      <c r="EB139" s="149"/>
      <c r="EC139" s="149"/>
      <c r="ED139" s="149"/>
      <c r="EE139" s="149"/>
      <c r="EF139" s="149"/>
      <c r="EG139" s="149"/>
      <c r="EH139" s="149"/>
      <c r="EI139" s="149"/>
      <c r="EJ139" s="149"/>
      <c r="EK139" s="149"/>
      <c r="EL139" s="149"/>
      <c r="EM139" s="149"/>
      <c r="EN139" s="149"/>
      <c r="EO139" s="149"/>
      <c r="EP139" s="149"/>
      <c r="EQ139" s="149"/>
      <c r="ER139" s="149"/>
      <c r="ES139" s="149"/>
      <c r="ET139" s="149"/>
      <c r="EU139" s="149"/>
      <c r="EV139" s="149"/>
      <c r="EW139" s="149"/>
      <c r="EX139" s="149"/>
      <c r="EY139" s="149"/>
      <c r="EZ139" s="149"/>
      <c r="FA139" s="149"/>
      <c r="FB139" s="149"/>
      <c r="FC139" s="149"/>
      <c r="FD139" s="149"/>
      <c r="FE139" s="149"/>
      <c r="FF139" s="149"/>
      <c r="FG139" s="149"/>
      <c r="FH139" s="149"/>
      <c r="FI139" s="149"/>
      <c r="FJ139" s="149"/>
      <c r="FK139" s="149"/>
      <c r="FL139" s="149"/>
      <c r="FM139" s="149"/>
      <c r="FN139" s="149"/>
      <c r="FO139" s="149"/>
      <c r="FP139" s="149"/>
      <c r="FQ139" s="149"/>
      <c r="FR139" s="149"/>
      <c r="FS139" s="149"/>
      <c r="FT139" s="149"/>
      <c r="FU139" s="149"/>
      <c r="FV139" s="149"/>
      <c r="FW139" s="149"/>
      <c r="FX139" s="149"/>
      <c r="FY139" s="149"/>
      <c r="FZ139" s="149"/>
      <c r="GA139" s="149"/>
      <c r="GB139" s="149"/>
      <c r="GC139" s="149"/>
      <c r="GD139" s="149"/>
      <c r="GE139" s="149"/>
      <c r="GF139" s="149"/>
      <c r="GG139" s="149"/>
      <c r="GH139" s="149"/>
      <c r="GI139" s="149"/>
      <c r="GJ139" s="149"/>
      <c r="GK139" s="149"/>
      <c r="GL139" s="149"/>
      <c r="GM139" s="149"/>
      <c r="GN139" s="149"/>
      <c r="GO139" s="149"/>
      <c r="GP139" s="149"/>
      <c r="GQ139" s="149"/>
      <c r="GR139" s="149"/>
      <c r="GS139" s="149"/>
      <c r="GT139" s="149"/>
      <c r="GU139" s="149"/>
      <c r="GV139" s="149"/>
      <c r="GW139" s="149"/>
      <c r="GX139" s="149"/>
      <c r="GY139" s="149"/>
      <c r="GZ139" s="149"/>
      <c r="HA139" s="149"/>
      <c r="HB139" s="149"/>
      <c r="HC139" s="149"/>
      <c r="HD139" s="149"/>
      <c r="HE139" s="149"/>
      <c r="HF139" s="149"/>
      <c r="HG139" s="149"/>
    </row>
    <row r="140" s="151" customFormat="true" ht="28" customHeight="true" spans="1:215">
      <c r="A140" s="76">
        <v>130</v>
      </c>
      <c r="B140" s="169" t="s">
        <v>171</v>
      </c>
      <c r="C140" s="23" t="s">
        <v>168</v>
      </c>
      <c r="D140" s="76" t="s">
        <v>172</v>
      </c>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49"/>
      <c r="CS140" s="149"/>
      <c r="CT140" s="149"/>
      <c r="CU140" s="149"/>
      <c r="CV140" s="149"/>
      <c r="CW140" s="149"/>
      <c r="CX140" s="149"/>
      <c r="CY140" s="149"/>
      <c r="CZ140" s="149"/>
      <c r="DA140" s="149"/>
      <c r="DB140" s="149"/>
      <c r="DC140" s="149"/>
      <c r="DD140" s="149"/>
      <c r="DE140" s="149"/>
      <c r="DF140" s="149"/>
      <c r="DG140" s="149"/>
      <c r="DH140" s="149"/>
      <c r="DI140" s="149"/>
      <c r="DJ140" s="149"/>
      <c r="DK140" s="149"/>
      <c r="DL140" s="149"/>
      <c r="DM140" s="149"/>
      <c r="DN140" s="149"/>
      <c r="DO140" s="149"/>
      <c r="DP140" s="149"/>
      <c r="DQ140" s="149"/>
      <c r="DR140" s="149"/>
      <c r="DS140" s="149"/>
      <c r="DT140" s="149"/>
      <c r="DU140" s="149"/>
      <c r="DV140" s="149"/>
      <c r="DW140" s="149"/>
      <c r="DX140" s="149"/>
      <c r="DY140" s="149"/>
      <c r="DZ140" s="149"/>
      <c r="EA140" s="149"/>
      <c r="EB140" s="149"/>
      <c r="EC140" s="149"/>
      <c r="ED140" s="149"/>
      <c r="EE140" s="149"/>
      <c r="EF140" s="149"/>
      <c r="EG140" s="149"/>
      <c r="EH140" s="149"/>
      <c r="EI140" s="149"/>
      <c r="EJ140" s="149"/>
      <c r="EK140" s="149"/>
      <c r="EL140" s="149"/>
      <c r="EM140" s="149"/>
      <c r="EN140" s="149"/>
      <c r="EO140" s="149"/>
      <c r="EP140" s="149"/>
      <c r="EQ140" s="149"/>
      <c r="ER140" s="149"/>
      <c r="ES140" s="149"/>
      <c r="ET140" s="149"/>
      <c r="EU140" s="149"/>
      <c r="EV140" s="149"/>
      <c r="EW140" s="149"/>
      <c r="EX140" s="149"/>
      <c r="EY140" s="149"/>
      <c r="EZ140" s="149"/>
      <c r="FA140" s="149"/>
      <c r="FB140" s="149"/>
      <c r="FC140" s="149"/>
      <c r="FD140" s="149"/>
      <c r="FE140" s="149"/>
      <c r="FF140" s="149"/>
      <c r="FG140" s="149"/>
      <c r="FH140" s="149"/>
      <c r="FI140" s="149"/>
      <c r="FJ140" s="149"/>
      <c r="FK140" s="149"/>
      <c r="FL140" s="149"/>
      <c r="FM140" s="149"/>
      <c r="FN140" s="149"/>
      <c r="FO140" s="149"/>
      <c r="FP140" s="149"/>
      <c r="FQ140" s="149"/>
      <c r="FR140" s="149"/>
      <c r="FS140" s="149"/>
      <c r="FT140" s="149"/>
      <c r="FU140" s="149"/>
      <c r="FV140" s="149"/>
      <c r="FW140" s="149"/>
      <c r="FX140" s="149"/>
      <c r="FY140" s="149"/>
      <c r="FZ140" s="149"/>
      <c r="GA140" s="149"/>
      <c r="GB140" s="149"/>
      <c r="GC140" s="149"/>
      <c r="GD140" s="149"/>
      <c r="GE140" s="149"/>
      <c r="GF140" s="149"/>
      <c r="GG140" s="149"/>
      <c r="GH140" s="149"/>
      <c r="GI140" s="149"/>
      <c r="GJ140" s="149"/>
      <c r="GK140" s="149"/>
      <c r="GL140" s="149"/>
      <c r="GM140" s="149"/>
      <c r="GN140" s="149"/>
      <c r="GO140" s="149"/>
      <c r="GP140" s="149"/>
      <c r="GQ140" s="149"/>
      <c r="GR140" s="149"/>
      <c r="GS140" s="149"/>
      <c r="GT140" s="149"/>
      <c r="GU140" s="149"/>
      <c r="GV140" s="149"/>
      <c r="GW140" s="149"/>
      <c r="GX140" s="149"/>
      <c r="GY140" s="149"/>
      <c r="GZ140" s="149"/>
      <c r="HA140" s="149"/>
      <c r="HB140" s="149"/>
      <c r="HC140" s="149"/>
      <c r="HD140" s="149"/>
      <c r="HE140" s="149"/>
      <c r="HF140" s="149"/>
      <c r="HG140" s="149"/>
    </row>
    <row r="141" s="124" customFormat="true" ht="35" customHeight="true" spans="1:215">
      <c r="A141" s="162" t="s">
        <v>173</v>
      </c>
      <c r="B141" s="162" t="s">
        <v>174</v>
      </c>
      <c r="C141" s="170"/>
      <c r="D141" s="170"/>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49"/>
      <c r="CS141" s="149"/>
      <c r="CT141" s="149"/>
      <c r="CU141" s="149"/>
      <c r="CV141" s="149"/>
      <c r="CW141" s="149"/>
      <c r="CX141" s="149"/>
      <c r="CY141" s="149"/>
      <c r="CZ141" s="149"/>
      <c r="DA141" s="149"/>
      <c r="DB141" s="149"/>
      <c r="DC141" s="149"/>
      <c r="DD141" s="149"/>
      <c r="DE141" s="149"/>
      <c r="DF141" s="149"/>
      <c r="DG141" s="149"/>
      <c r="DH141" s="149"/>
      <c r="DI141" s="149"/>
      <c r="DJ141" s="149"/>
      <c r="DK141" s="149"/>
      <c r="DL141" s="149"/>
      <c r="DM141" s="149"/>
      <c r="DN141" s="149"/>
      <c r="DO141" s="149"/>
      <c r="DP141" s="149"/>
      <c r="DQ141" s="149"/>
      <c r="DR141" s="149"/>
      <c r="DS141" s="149"/>
      <c r="DT141" s="149"/>
      <c r="DU141" s="149"/>
      <c r="DV141" s="149"/>
      <c r="DW141" s="149"/>
      <c r="DX141" s="149"/>
      <c r="DY141" s="149"/>
      <c r="DZ141" s="149"/>
      <c r="EA141" s="149"/>
      <c r="EB141" s="149"/>
      <c r="EC141" s="149"/>
      <c r="ED141" s="149"/>
      <c r="EE141" s="149"/>
      <c r="EF141" s="149"/>
      <c r="EG141" s="149"/>
      <c r="EH141" s="149"/>
      <c r="EI141" s="149"/>
      <c r="EJ141" s="149"/>
      <c r="EK141" s="149"/>
      <c r="EL141" s="149"/>
      <c r="EM141" s="149"/>
      <c r="EN141" s="149"/>
      <c r="EO141" s="149"/>
      <c r="EP141" s="149"/>
      <c r="EQ141" s="149"/>
      <c r="ER141" s="149"/>
      <c r="ES141" s="149"/>
      <c r="ET141" s="149"/>
      <c r="EU141" s="149"/>
      <c r="EV141" s="149"/>
      <c r="EW141" s="149"/>
      <c r="EX141" s="149"/>
      <c r="EY141" s="149"/>
      <c r="EZ141" s="149"/>
      <c r="FA141" s="149"/>
      <c r="FB141" s="149"/>
      <c r="FC141" s="149"/>
      <c r="FD141" s="149"/>
      <c r="FE141" s="149"/>
      <c r="FF141" s="149"/>
      <c r="FG141" s="149"/>
      <c r="FH141" s="149"/>
      <c r="FI141" s="149"/>
      <c r="FJ141" s="149"/>
      <c r="FK141" s="149"/>
      <c r="FL141" s="149"/>
      <c r="FM141" s="149"/>
      <c r="FN141" s="149"/>
      <c r="FO141" s="149"/>
      <c r="FP141" s="149"/>
      <c r="FQ141" s="149"/>
      <c r="FR141" s="149"/>
      <c r="FS141" s="149"/>
      <c r="FT141" s="149"/>
      <c r="FU141" s="149"/>
      <c r="FV141" s="149"/>
      <c r="FW141" s="149"/>
      <c r="FX141" s="149"/>
      <c r="FY141" s="149"/>
      <c r="FZ141" s="149"/>
      <c r="GA141" s="149"/>
      <c r="GB141" s="149"/>
      <c r="GC141" s="149"/>
      <c r="GD141" s="149"/>
      <c r="GE141" s="149"/>
      <c r="GF141" s="149"/>
      <c r="GG141" s="149"/>
      <c r="GH141" s="149"/>
      <c r="GI141" s="149"/>
      <c r="GJ141" s="149"/>
      <c r="GK141" s="149"/>
      <c r="GL141" s="149"/>
      <c r="GM141" s="149"/>
      <c r="GN141" s="149"/>
      <c r="GO141" s="149"/>
      <c r="GP141" s="149"/>
      <c r="GQ141" s="149"/>
      <c r="GR141" s="149"/>
      <c r="GS141" s="149"/>
      <c r="GT141" s="149"/>
      <c r="GU141" s="149"/>
      <c r="GV141" s="149"/>
      <c r="GW141" s="149"/>
      <c r="GX141" s="149"/>
      <c r="GY141" s="149"/>
      <c r="GZ141" s="149"/>
      <c r="HA141" s="149"/>
      <c r="HB141" s="149"/>
      <c r="HC141" s="149"/>
      <c r="HD141" s="149"/>
      <c r="HE141" s="149"/>
      <c r="HF141" s="149"/>
      <c r="HG141" s="149"/>
    </row>
    <row r="142" s="150" customFormat="true" ht="30" customHeight="true" spans="1:4">
      <c r="A142" s="76">
        <v>131</v>
      </c>
      <c r="B142" s="161" t="s">
        <v>175</v>
      </c>
      <c r="C142" s="161" t="s">
        <v>138</v>
      </c>
      <c r="D142" s="161" t="s">
        <v>176</v>
      </c>
    </row>
    <row r="143" ht="30" customHeight="true" spans="1:4">
      <c r="A143" s="76">
        <v>132</v>
      </c>
      <c r="B143" s="161" t="s">
        <v>177</v>
      </c>
      <c r="C143" s="161" t="s">
        <v>29</v>
      </c>
      <c r="D143" s="161" t="s">
        <v>178</v>
      </c>
    </row>
    <row r="144" s="149" customFormat="true" ht="30" customHeight="true" spans="1:95">
      <c r="A144" s="76">
        <v>133</v>
      </c>
      <c r="B144" s="161" t="s">
        <v>179</v>
      </c>
      <c r="C144" s="161" t="s">
        <v>61</v>
      </c>
      <c r="D144" s="161" t="s">
        <v>178</v>
      </c>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row>
    <row r="145" ht="30" customHeight="true" spans="1:4">
      <c r="A145" s="76">
        <v>134</v>
      </c>
      <c r="B145" s="161" t="s">
        <v>180</v>
      </c>
      <c r="C145" s="161" t="s">
        <v>181</v>
      </c>
      <c r="D145" s="161" t="s">
        <v>182</v>
      </c>
    </row>
  </sheetData>
  <autoFilter ref="A3:HG145">
    <extLst/>
  </autoFilter>
  <mergeCells count="2">
    <mergeCell ref="A1:B1"/>
    <mergeCell ref="A2:D2"/>
  </mergeCells>
  <pageMargins left="0.590277777777778" right="0.275" top="0.432638888888889" bottom="0.550694444444444" header="0.275" footer="0.275"/>
  <pageSetup paperSize="9" scale="90"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4"/>
  <sheetViews>
    <sheetView workbookViewId="0">
      <pane xSplit="2" ySplit="4" topLeftCell="C5" activePane="bottomRight" state="frozen"/>
      <selection/>
      <selection pane="topRight"/>
      <selection pane="bottomLeft"/>
      <selection pane="bottomRight" activeCell="I158" sqref="I158"/>
    </sheetView>
  </sheetViews>
  <sheetFormatPr defaultColWidth="8.8" defaultRowHeight="12.75"/>
  <cols>
    <col min="1" max="1" width="3.375" style="14" customWidth="true"/>
    <col min="2" max="2" width="17" style="15" customWidth="true"/>
    <col min="3" max="3" width="13.1" style="14" customWidth="true"/>
    <col min="4" max="4" width="11" style="14" customWidth="true"/>
    <col min="5" max="5" width="21.75" style="12" customWidth="true"/>
    <col min="6" max="6" width="8.9" style="14" customWidth="true"/>
    <col min="7" max="7" width="7.5" style="14" customWidth="true"/>
    <col min="8" max="9" width="12" style="16" customWidth="true"/>
    <col min="10" max="10" width="19" style="16" customWidth="true"/>
    <col min="11" max="11" width="9.7" style="16" customWidth="true"/>
    <col min="12" max="12" width="9.625" style="16" customWidth="true"/>
    <col min="13" max="13" width="11.75" style="16" customWidth="true"/>
    <col min="14" max="14" width="20.9" style="12" customWidth="true"/>
    <col min="15" max="45" width="9" style="12"/>
    <col min="46" max="16384" width="8.8" style="12"/>
  </cols>
  <sheetData>
    <row r="1" s="12" customFormat="true" ht="22.5" spans="1:14">
      <c r="A1" s="18" t="s">
        <v>183</v>
      </c>
      <c r="B1" s="18"/>
      <c r="C1" s="18"/>
      <c r="D1" s="18"/>
      <c r="E1" s="18"/>
      <c r="F1" s="18"/>
      <c r="G1" s="18"/>
      <c r="H1" s="18"/>
      <c r="I1" s="18"/>
      <c r="J1" s="18"/>
      <c r="K1" s="18"/>
      <c r="L1" s="18"/>
      <c r="M1" s="18"/>
      <c r="N1" s="18"/>
    </row>
    <row r="2" ht="13.5"/>
    <row r="3" s="12" customFormat="true" ht="41" customHeight="true" spans="1:14">
      <c r="A3" s="19" t="s">
        <v>2</v>
      </c>
      <c r="B3" s="20" t="s">
        <v>184</v>
      </c>
      <c r="C3" s="20" t="s">
        <v>185</v>
      </c>
      <c r="D3" s="20" t="s">
        <v>186</v>
      </c>
      <c r="E3" s="20" t="s">
        <v>187</v>
      </c>
      <c r="F3" s="20" t="s">
        <v>188</v>
      </c>
      <c r="G3" s="20" t="s">
        <v>189</v>
      </c>
      <c r="H3" s="20" t="s">
        <v>190</v>
      </c>
      <c r="I3" s="20"/>
      <c r="J3" s="20"/>
      <c r="K3" s="44"/>
      <c r="L3" s="56" t="s">
        <v>191</v>
      </c>
      <c r="M3" s="57"/>
      <c r="N3" s="62"/>
    </row>
    <row r="4" ht="24" customHeight="true" spans="1:14">
      <c r="A4" s="21"/>
      <c r="B4" s="22"/>
      <c r="C4" s="22"/>
      <c r="D4" s="22"/>
      <c r="E4" s="22"/>
      <c r="F4" s="22"/>
      <c r="G4" s="22"/>
      <c r="H4" s="45" t="s">
        <v>192</v>
      </c>
      <c r="I4" s="45" t="s">
        <v>193</v>
      </c>
      <c r="J4" s="45" t="s">
        <v>194</v>
      </c>
      <c r="K4" s="45" t="s">
        <v>195</v>
      </c>
      <c r="L4" s="58" t="s">
        <v>196</v>
      </c>
      <c r="M4" s="58" t="s">
        <v>197</v>
      </c>
      <c r="N4" s="63" t="s">
        <v>198</v>
      </c>
    </row>
    <row r="5" ht="37" customHeight="true" spans="1:15">
      <c r="A5" s="23">
        <v>1</v>
      </c>
      <c r="B5" s="24" t="s">
        <v>199</v>
      </c>
      <c r="C5" s="25" t="s">
        <v>200</v>
      </c>
      <c r="D5" s="23"/>
      <c r="E5" s="115" t="s">
        <v>201</v>
      </c>
      <c r="F5" s="40">
        <v>2</v>
      </c>
      <c r="G5" s="37" t="s">
        <v>202</v>
      </c>
      <c r="H5" s="118" t="s">
        <v>203</v>
      </c>
      <c r="I5" s="75">
        <f>SUMIF(税务局提供税收入库!C:C,B5,税务局提供税收入库!E:E)</f>
        <v>74.621233</v>
      </c>
      <c r="J5" s="47" t="str">
        <f>VLOOKUP(B5,税务局提供税收入库!C:D,2,0)</f>
        <v>国家金库黄山市中心支库</v>
      </c>
      <c r="K5" s="46"/>
      <c r="L5" s="64" t="s">
        <v>204</v>
      </c>
      <c r="M5" s="65">
        <v>2</v>
      </c>
      <c r="N5" s="66"/>
      <c r="O5" s="13"/>
    </row>
    <row r="6" customFormat="true" ht="37" customHeight="true" spans="1:15">
      <c r="A6" s="23">
        <v>2</v>
      </c>
      <c r="B6" s="24" t="s">
        <v>205</v>
      </c>
      <c r="C6" s="25" t="s">
        <v>206</v>
      </c>
      <c r="D6" s="23"/>
      <c r="E6" s="115" t="s">
        <v>201</v>
      </c>
      <c r="F6" s="40">
        <v>2</v>
      </c>
      <c r="G6" s="37" t="s">
        <v>202</v>
      </c>
      <c r="H6" s="118" t="s">
        <v>203</v>
      </c>
      <c r="I6" s="75">
        <f>SUMIF(税务局提供税收入库!C:C,B6,税务局提供税收入库!E:E)</f>
        <v>4.163757</v>
      </c>
      <c r="J6" s="47" t="str">
        <f>VLOOKUP(B6,税务局提供税收入库!C:D,2,0)</f>
        <v>国家金库黄山市中心支库</v>
      </c>
      <c r="K6" s="46"/>
      <c r="L6" s="64" t="s">
        <v>204</v>
      </c>
      <c r="M6" s="65">
        <v>2</v>
      </c>
      <c r="N6" s="66"/>
      <c r="O6" s="13"/>
    </row>
    <row r="7" customFormat="true" ht="37" customHeight="true" spans="1:15">
      <c r="A7" s="23">
        <v>3</v>
      </c>
      <c r="B7" s="24" t="s">
        <v>207</v>
      </c>
      <c r="C7" s="25" t="s">
        <v>208</v>
      </c>
      <c r="D7" s="23"/>
      <c r="E7" s="115" t="s">
        <v>201</v>
      </c>
      <c r="F7" s="40">
        <v>2</v>
      </c>
      <c r="G7" s="37" t="s">
        <v>202</v>
      </c>
      <c r="H7" s="118" t="s">
        <v>203</v>
      </c>
      <c r="I7" s="75">
        <f>SUMIF(税务局提供税收入库!C:C,B7,税务局提供税收入库!E:E)</f>
        <v>1391.066492</v>
      </c>
      <c r="J7" s="143" t="s">
        <v>209</v>
      </c>
      <c r="K7" s="46" t="s">
        <v>210</v>
      </c>
      <c r="L7" s="64" t="s">
        <v>204</v>
      </c>
      <c r="M7" s="133">
        <v>2</v>
      </c>
      <c r="N7" s="66" t="s">
        <v>211</v>
      </c>
      <c r="O7" s="13"/>
    </row>
    <row r="8" customFormat="true" ht="37" customHeight="true" spans="1:15">
      <c r="A8" s="23">
        <v>4</v>
      </c>
      <c r="B8" s="24" t="s">
        <v>212</v>
      </c>
      <c r="C8" s="25" t="s">
        <v>213</v>
      </c>
      <c r="D8" s="23"/>
      <c r="E8" s="115" t="s">
        <v>201</v>
      </c>
      <c r="F8" s="40">
        <v>2</v>
      </c>
      <c r="G8" s="37" t="s">
        <v>202</v>
      </c>
      <c r="H8" s="118" t="s">
        <v>203</v>
      </c>
      <c r="I8" s="75">
        <f>SUMIF(税务局提供税收入库!C:C,B8,税务局提供税收入库!E:E)</f>
        <v>5.345066</v>
      </c>
      <c r="J8" s="47" t="str">
        <f>VLOOKUP(B8,税务局提供税收入库!C:D,2,0)</f>
        <v>国家金库黄山市屯溪区支库</v>
      </c>
      <c r="K8" s="46"/>
      <c r="L8" s="64" t="s">
        <v>204</v>
      </c>
      <c r="M8" s="65">
        <v>2</v>
      </c>
      <c r="N8" s="66"/>
      <c r="O8" s="13"/>
    </row>
    <row r="9" customFormat="true" ht="37" customHeight="true" spans="1:15">
      <c r="A9" s="23">
        <v>5</v>
      </c>
      <c r="B9" s="24" t="s">
        <v>214</v>
      </c>
      <c r="C9" s="25" t="s">
        <v>215</v>
      </c>
      <c r="D9" s="23"/>
      <c r="E9" s="115" t="s">
        <v>216</v>
      </c>
      <c r="F9" s="40">
        <v>2</v>
      </c>
      <c r="G9" s="37" t="s">
        <v>202</v>
      </c>
      <c r="H9" s="118" t="s">
        <v>203</v>
      </c>
      <c r="I9" s="75">
        <f>SUMIF(税务局提供税收入库!C:C,B9,税务局提供税收入库!E:E)</f>
        <v>81.908443</v>
      </c>
      <c r="J9" s="47" t="str">
        <f>VLOOKUP(B9,税务局提供税收入库!C:D,2,0)</f>
        <v>国家金库黄山市中心支库</v>
      </c>
      <c r="K9" s="46"/>
      <c r="L9" s="64" t="s">
        <v>204</v>
      </c>
      <c r="M9" s="65">
        <v>2</v>
      </c>
      <c r="N9" s="66"/>
      <c r="O9" s="13"/>
    </row>
    <row r="10" customFormat="true" ht="37" customHeight="true" spans="1:15">
      <c r="A10" s="23">
        <v>6</v>
      </c>
      <c r="B10" s="24" t="s">
        <v>217</v>
      </c>
      <c r="C10" s="25" t="s">
        <v>218</v>
      </c>
      <c r="D10" s="23"/>
      <c r="E10" s="115" t="s">
        <v>216</v>
      </c>
      <c r="F10" s="40">
        <v>2</v>
      </c>
      <c r="G10" s="37" t="s">
        <v>202</v>
      </c>
      <c r="H10" s="118" t="s">
        <v>203</v>
      </c>
      <c r="I10" s="75">
        <f>SUMIF(税务局提供税收入库!C:C,B10,税务局提供税收入库!E:E)</f>
        <v>36.643861</v>
      </c>
      <c r="J10" s="143" t="s">
        <v>219</v>
      </c>
      <c r="K10" s="46" t="s">
        <v>210</v>
      </c>
      <c r="L10" s="64" t="s">
        <v>204</v>
      </c>
      <c r="M10" s="65">
        <v>2</v>
      </c>
      <c r="N10" s="66"/>
      <c r="O10" s="13"/>
    </row>
    <row r="11" customFormat="true" ht="37" customHeight="true" spans="1:15">
      <c r="A11" s="23">
        <v>7</v>
      </c>
      <c r="B11" s="24" t="s">
        <v>220</v>
      </c>
      <c r="C11" s="25" t="s">
        <v>221</v>
      </c>
      <c r="D11" s="23"/>
      <c r="E11" s="115" t="s">
        <v>216</v>
      </c>
      <c r="F11" s="40">
        <v>2</v>
      </c>
      <c r="G11" s="37" t="s">
        <v>202</v>
      </c>
      <c r="H11" s="118" t="s">
        <v>203</v>
      </c>
      <c r="I11" s="75">
        <f>SUMIF(税务局提供税收入库!C:C,B11,税务局提供税收入库!E:E)</f>
        <v>14.937726</v>
      </c>
      <c r="J11" s="47" t="str">
        <f>VLOOKUP(B11,税务局提供税收入库!C:D,2,0)</f>
        <v>国家金库黄山市中心支库</v>
      </c>
      <c r="K11" s="46"/>
      <c r="L11" s="64" t="s">
        <v>204</v>
      </c>
      <c r="M11" s="65">
        <v>2</v>
      </c>
      <c r="N11" s="66"/>
      <c r="O11" s="13"/>
    </row>
    <row r="12" customFormat="true" ht="37" customHeight="true" spans="1:15">
      <c r="A12" s="23">
        <v>8</v>
      </c>
      <c r="B12" s="24" t="s">
        <v>222</v>
      </c>
      <c r="C12" s="25" t="s">
        <v>223</v>
      </c>
      <c r="D12" s="23"/>
      <c r="E12" s="115" t="s">
        <v>216</v>
      </c>
      <c r="F12" s="40">
        <v>2</v>
      </c>
      <c r="G12" s="37" t="s">
        <v>202</v>
      </c>
      <c r="H12" s="118" t="s">
        <v>203</v>
      </c>
      <c r="I12" s="75">
        <f>SUMIF(税务局提供税收入库!C:C,B12,税务局提供税收入库!E:E)</f>
        <v>0</v>
      </c>
      <c r="J12" s="47"/>
      <c r="K12" s="46" t="s">
        <v>224</v>
      </c>
      <c r="L12" s="64" t="s">
        <v>204</v>
      </c>
      <c r="M12" s="65">
        <v>0</v>
      </c>
      <c r="N12" s="66" t="s">
        <v>225</v>
      </c>
      <c r="O12" s="13"/>
    </row>
    <row r="13" customFormat="true" ht="37" customHeight="true" spans="1:15">
      <c r="A13" s="23">
        <v>9</v>
      </c>
      <c r="B13" s="24" t="s">
        <v>226</v>
      </c>
      <c r="C13" s="25" t="s">
        <v>227</v>
      </c>
      <c r="D13" s="23"/>
      <c r="E13" s="115" t="s">
        <v>216</v>
      </c>
      <c r="F13" s="40">
        <v>2</v>
      </c>
      <c r="G13" s="37" t="s">
        <v>202</v>
      </c>
      <c r="H13" s="118" t="s">
        <v>203</v>
      </c>
      <c r="I13" s="75">
        <f>SUMIF(税务局提供税收入库!C:C,B13,税务局提供税收入库!E:E)</f>
        <v>0</v>
      </c>
      <c r="J13" s="47"/>
      <c r="K13" s="46"/>
      <c r="L13" s="64" t="s">
        <v>204</v>
      </c>
      <c r="M13" s="65">
        <v>0</v>
      </c>
      <c r="N13" s="66" t="s">
        <v>225</v>
      </c>
      <c r="O13" s="13"/>
    </row>
    <row r="14" customFormat="true" ht="37" customHeight="true" spans="1:15">
      <c r="A14" s="23">
        <v>10</v>
      </c>
      <c r="B14" s="24" t="s">
        <v>228</v>
      </c>
      <c r="C14" s="25" t="s">
        <v>229</v>
      </c>
      <c r="D14" s="23"/>
      <c r="E14" s="115" t="s">
        <v>216</v>
      </c>
      <c r="F14" s="40">
        <v>2</v>
      </c>
      <c r="G14" s="37" t="s">
        <v>230</v>
      </c>
      <c r="H14" s="118" t="s">
        <v>203</v>
      </c>
      <c r="I14" s="75">
        <f>SUMIF(税务局提供税收入库!C:C,B14,税务局提供税收入库!E:E)</f>
        <v>8.113441</v>
      </c>
      <c r="J14" s="47" t="str">
        <f>VLOOKUP(B14,税务局提供税收入库!C:D,2,0)</f>
        <v>国家金库黄山市中心支库</v>
      </c>
      <c r="K14" s="46" t="s">
        <v>231</v>
      </c>
      <c r="L14" s="64" t="s">
        <v>232</v>
      </c>
      <c r="M14" s="65">
        <v>0</v>
      </c>
      <c r="N14" s="66" t="s">
        <v>233</v>
      </c>
      <c r="O14" s="13"/>
    </row>
    <row r="15" customFormat="true" ht="37" customHeight="true" spans="1:15">
      <c r="A15" s="23">
        <v>11</v>
      </c>
      <c r="B15" s="24" t="s">
        <v>234</v>
      </c>
      <c r="C15" s="25" t="s">
        <v>235</v>
      </c>
      <c r="D15" s="23"/>
      <c r="E15" s="115" t="s">
        <v>216</v>
      </c>
      <c r="F15" s="40">
        <v>2</v>
      </c>
      <c r="G15" s="37" t="s">
        <v>202</v>
      </c>
      <c r="H15" s="118" t="s">
        <v>203</v>
      </c>
      <c r="I15" s="75">
        <f>SUMIF(税务局提供税收入库!C:C,B15,税务局提供税收入库!E:E)</f>
        <v>49.691985</v>
      </c>
      <c r="J15" s="47" t="str">
        <f>VLOOKUP(B15,税务局提供税收入库!C:D,2,0)</f>
        <v>国家金库黄山市中心支库</v>
      </c>
      <c r="K15" s="46"/>
      <c r="L15" s="64" t="s">
        <v>204</v>
      </c>
      <c r="M15" s="65">
        <v>2</v>
      </c>
      <c r="N15" s="66"/>
      <c r="O15" s="13"/>
    </row>
    <row r="16" customFormat="true" ht="37" customHeight="true" spans="1:15">
      <c r="A16" s="23">
        <v>12</v>
      </c>
      <c r="B16" s="24" t="s">
        <v>236</v>
      </c>
      <c r="C16" s="25" t="s">
        <v>237</v>
      </c>
      <c r="D16" s="23"/>
      <c r="E16" s="115" t="s">
        <v>216</v>
      </c>
      <c r="F16" s="40">
        <v>2</v>
      </c>
      <c r="G16" s="37" t="s">
        <v>202</v>
      </c>
      <c r="H16" s="118" t="s">
        <v>203</v>
      </c>
      <c r="I16" s="75">
        <f>SUMIF(税务局提供税收入库!C:C,B16,税务局提供税收入库!E:E)</f>
        <v>4.848027</v>
      </c>
      <c r="J16" s="47" t="str">
        <f>VLOOKUP(B16,税务局提供税收入库!C:D,2,0)</f>
        <v>国家金库黄山市屯溪区支库</v>
      </c>
      <c r="K16" s="46"/>
      <c r="L16" s="64" t="s">
        <v>204</v>
      </c>
      <c r="M16" s="65">
        <v>2</v>
      </c>
      <c r="N16" s="66"/>
      <c r="O16" s="13"/>
    </row>
    <row r="17" customFormat="true" ht="37" customHeight="true" spans="1:15">
      <c r="A17" s="23">
        <v>13</v>
      </c>
      <c r="B17" s="24" t="s">
        <v>238</v>
      </c>
      <c r="C17" s="25" t="s">
        <v>239</v>
      </c>
      <c r="D17" s="23"/>
      <c r="E17" s="115" t="s">
        <v>216</v>
      </c>
      <c r="F17" s="40">
        <v>2</v>
      </c>
      <c r="G17" s="37" t="s">
        <v>202</v>
      </c>
      <c r="H17" s="118" t="s">
        <v>203</v>
      </c>
      <c r="I17" s="75">
        <f>SUMIF(税务局提供税收入库!C:C,B17,税务局提供税收入库!E:E)</f>
        <v>1.46412</v>
      </c>
      <c r="J17" s="47" t="str">
        <f>VLOOKUP(B17,税务局提供税收入库!C:D,2,0)</f>
        <v>国家金库黄山市黄山区支库</v>
      </c>
      <c r="K17" s="46"/>
      <c r="L17" s="64" t="s">
        <v>204</v>
      </c>
      <c r="M17" s="65">
        <v>0.73</v>
      </c>
      <c r="N17" s="66"/>
      <c r="O17" s="13"/>
    </row>
    <row r="18" customFormat="true" ht="37" customHeight="true" spans="1:15">
      <c r="A18" s="23">
        <v>14</v>
      </c>
      <c r="B18" s="24" t="s">
        <v>240</v>
      </c>
      <c r="C18" s="25" t="s">
        <v>241</v>
      </c>
      <c r="D18" s="23"/>
      <c r="E18" s="115" t="s">
        <v>216</v>
      </c>
      <c r="F18" s="40">
        <v>2</v>
      </c>
      <c r="G18" s="37" t="s">
        <v>202</v>
      </c>
      <c r="H18" s="118" t="s">
        <v>203</v>
      </c>
      <c r="I18" s="75">
        <f>SUMIF(税务局提供税收入库!C:C,B18,税务局提供税收入库!E:E)</f>
        <v>1.05911</v>
      </c>
      <c r="J18" s="47" t="str">
        <f>VLOOKUP(B18,税务局提供税收入库!C:D,2,0)</f>
        <v>国家金库黄山市黄山区支库</v>
      </c>
      <c r="K18" s="46"/>
      <c r="L18" s="64" t="s">
        <v>204</v>
      </c>
      <c r="M18" s="65">
        <v>0.53</v>
      </c>
      <c r="N18" s="66"/>
      <c r="O18" s="13"/>
    </row>
    <row r="19" customFormat="true" ht="35" customHeight="true" spans="1:15">
      <c r="A19" s="23">
        <v>15</v>
      </c>
      <c r="B19" s="24" t="s">
        <v>242</v>
      </c>
      <c r="C19" s="25" t="s">
        <v>243</v>
      </c>
      <c r="D19" s="23"/>
      <c r="E19" s="115" t="s">
        <v>216</v>
      </c>
      <c r="F19" s="40">
        <v>2</v>
      </c>
      <c r="G19" s="37" t="s">
        <v>202</v>
      </c>
      <c r="H19" s="118" t="s">
        <v>203</v>
      </c>
      <c r="I19" s="75">
        <f>SUMIF(税务局提供税收入库!C:C,B19,税务局提供税收入库!E:E)</f>
        <v>3.582481</v>
      </c>
      <c r="J19" s="47" t="str">
        <f>VLOOKUP(B19,税务局提供税收入库!C:D,2,0)</f>
        <v>国家金库黄山市黄山区支库</v>
      </c>
      <c r="K19" s="46"/>
      <c r="L19" s="64" t="s">
        <v>204</v>
      </c>
      <c r="M19" s="65">
        <v>1.79</v>
      </c>
      <c r="N19" s="66"/>
      <c r="O19" s="13"/>
    </row>
    <row r="20" customFormat="true" ht="37" customHeight="true" spans="1:15">
      <c r="A20" s="23">
        <v>16</v>
      </c>
      <c r="B20" s="24" t="s">
        <v>244</v>
      </c>
      <c r="C20" s="25" t="s">
        <v>245</v>
      </c>
      <c r="D20" s="23"/>
      <c r="E20" s="115" t="s">
        <v>216</v>
      </c>
      <c r="F20" s="40">
        <v>2</v>
      </c>
      <c r="G20" s="37" t="s">
        <v>202</v>
      </c>
      <c r="H20" s="118" t="s">
        <v>203</v>
      </c>
      <c r="I20" s="75">
        <f>SUMIF(税务局提供税收入库!C:C,B20,税务局提供税收入库!E:E)</f>
        <v>3.736891</v>
      </c>
      <c r="J20" s="47" t="str">
        <f>VLOOKUP(B20,税务局提供税收入库!C:D,2,0)</f>
        <v>国家金库黄山市黄山区支库</v>
      </c>
      <c r="K20" s="46"/>
      <c r="L20" s="64" t="s">
        <v>204</v>
      </c>
      <c r="M20" s="65">
        <v>1.87</v>
      </c>
      <c r="N20" s="66"/>
      <c r="O20" s="13"/>
    </row>
    <row r="21" customFormat="true" ht="37" customHeight="true" spans="1:15">
      <c r="A21" s="23">
        <v>17</v>
      </c>
      <c r="B21" s="24" t="s">
        <v>246</v>
      </c>
      <c r="C21" s="25" t="s">
        <v>247</v>
      </c>
      <c r="D21" s="23"/>
      <c r="E21" s="115" t="s">
        <v>216</v>
      </c>
      <c r="F21" s="40">
        <v>2</v>
      </c>
      <c r="G21" s="37" t="s">
        <v>202</v>
      </c>
      <c r="H21" s="118" t="s">
        <v>203</v>
      </c>
      <c r="I21" s="75">
        <f>SUMIF(税务局提供税收入库!C:C,B21,税务局提供税收入库!E:E)</f>
        <v>6.874101</v>
      </c>
      <c r="J21" s="47" t="str">
        <f>VLOOKUP(B21,税务局提供税收入库!C:D,2,0)</f>
        <v>国家金库黄山市黄山区支库</v>
      </c>
      <c r="K21" s="46"/>
      <c r="L21" s="64" t="s">
        <v>204</v>
      </c>
      <c r="M21" s="65">
        <v>2</v>
      </c>
      <c r="N21" s="66"/>
      <c r="O21" s="13"/>
    </row>
    <row r="22" customFormat="true" ht="37" customHeight="true" spans="1:15">
      <c r="A22" s="23">
        <v>18</v>
      </c>
      <c r="B22" s="24" t="s">
        <v>248</v>
      </c>
      <c r="C22" s="25" t="s">
        <v>249</v>
      </c>
      <c r="D22" s="23"/>
      <c r="E22" s="115" t="s">
        <v>216</v>
      </c>
      <c r="F22" s="105">
        <v>2</v>
      </c>
      <c r="G22" s="37" t="s">
        <v>202</v>
      </c>
      <c r="H22" s="118" t="s">
        <v>203</v>
      </c>
      <c r="I22" s="75">
        <f>SUMIF(税务局提供税收入库!C:C,B22,税务局提供税收入库!E:E)</f>
        <v>41.159661</v>
      </c>
      <c r="J22" s="47" t="str">
        <f>VLOOKUP(B22,税务局提供税收入库!C:D,2,0)</f>
        <v>国家金库黄山市黄山区支库</v>
      </c>
      <c r="K22" s="46"/>
      <c r="L22" s="64" t="s">
        <v>204</v>
      </c>
      <c r="M22" s="65">
        <v>2</v>
      </c>
      <c r="N22" s="66"/>
      <c r="O22" s="13"/>
    </row>
    <row r="23" customFormat="true" ht="37" customHeight="true" spans="1:15">
      <c r="A23" s="23">
        <v>19</v>
      </c>
      <c r="B23" s="24" t="s">
        <v>250</v>
      </c>
      <c r="C23" s="25" t="s">
        <v>251</v>
      </c>
      <c r="D23" s="23"/>
      <c r="E23" s="115" t="s">
        <v>216</v>
      </c>
      <c r="F23" s="105">
        <v>2</v>
      </c>
      <c r="G23" s="37" t="s">
        <v>202</v>
      </c>
      <c r="H23" s="118" t="s">
        <v>203</v>
      </c>
      <c r="I23" s="75">
        <f>SUMIF(税务局提供税收入库!C:C,B23,税务局提供税收入库!E:E)</f>
        <v>13.443876</v>
      </c>
      <c r="J23" s="47" t="str">
        <f>VLOOKUP(B23,税务局提供税收入库!C:D,2,0)</f>
        <v>国家金库黄山市黄山区支库</v>
      </c>
      <c r="K23" s="46"/>
      <c r="L23" s="64" t="s">
        <v>204</v>
      </c>
      <c r="M23" s="65">
        <v>2</v>
      </c>
      <c r="N23" s="66"/>
      <c r="O23" s="13"/>
    </row>
    <row r="24" customFormat="true" ht="37" customHeight="true" spans="1:15">
      <c r="A24" s="23">
        <v>20</v>
      </c>
      <c r="B24" s="24" t="s">
        <v>252</v>
      </c>
      <c r="C24" s="25" t="s">
        <v>253</v>
      </c>
      <c r="D24" s="23"/>
      <c r="E24" s="115" t="s">
        <v>216</v>
      </c>
      <c r="F24" s="105">
        <v>2</v>
      </c>
      <c r="G24" s="37" t="s">
        <v>202</v>
      </c>
      <c r="H24" s="118" t="s">
        <v>203</v>
      </c>
      <c r="I24" s="75">
        <f>SUMIF(税务局提供税收入库!C:C,B24,税务局提供税收入库!E:E)</f>
        <v>3.115666</v>
      </c>
      <c r="J24" s="47" t="str">
        <f>VLOOKUP(B24,税务局提供税收入库!C:D,2,0)</f>
        <v>国家金库黄山市黄山区支库</v>
      </c>
      <c r="K24" s="46"/>
      <c r="L24" s="64" t="s">
        <v>204</v>
      </c>
      <c r="M24" s="65">
        <v>1.56</v>
      </c>
      <c r="N24" s="66"/>
      <c r="O24" s="13"/>
    </row>
    <row r="25" customFormat="true" ht="37" customHeight="true" spans="1:15">
      <c r="A25" s="23">
        <v>21</v>
      </c>
      <c r="B25" s="24" t="s">
        <v>254</v>
      </c>
      <c r="C25" s="25" t="s">
        <v>255</v>
      </c>
      <c r="D25" s="23"/>
      <c r="E25" s="115" t="s">
        <v>216</v>
      </c>
      <c r="F25" s="105">
        <v>2</v>
      </c>
      <c r="G25" s="37" t="s">
        <v>202</v>
      </c>
      <c r="H25" s="118" t="s">
        <v>203</v>
      </c>
      <c r="I25" s="75">
        <f>SUMIF(税务局提供税收入库!C:C,B25,税务局提供税收入库!E:E)</f>
        <v>167.174264</v>
      </c>
      <c r="J25" s="47" t="str">
        <f>VLOOKUP(B25,税务局提供税收入库!C:D,2,0)</f>
        <v>国家金库黄山市黄山区支库</v>
      </c>
      <c r="K25" s="46"/>
      <c r="L25" s="64" t="s">
        <v>204</v>
      </c>
      <c r="M25" s="65">
        <v>2</v>
      </c>
      <c r="N25" s="66"/>
      <c r="O25" s="13"/>
    </row>
    <row r="26" customFormat="true" ht="37" customHeight="true" spans="1:15">
      <c r="A26" s="23">
        <v>22</v>
      </c>
      <c r="B26" s="24" t="s">
        <v>256</v>
      </c>
      <c r="C26" s="25" t="s">
        <v>257</v>
      </c>
      <c r="D26" s="23"/>
      <c r="E26" s="115" t="s">
        <v>216</v>
      </c>
      <c r="F26" s="105">
        <v>2</v>
      </c>
      <c r="G26" s="37" t="s">
        <v>202</v>
      </c>
      <c r="H26" s="118" t="s">
        <v>203</v>
      </c>
      <c r="I26" s="75">
        <f>SUMIF(税务局提供税收入库!C:C,B26,税务局提供税收入库!E:E)</f>
        <v>59.44211</v>
      </c>
      <c r="J26" s="143" t="s">
        <v>258</v>
      </c>
      <c r="K26" s="46" t="s">
        <v>210</v>
      </c>
      <c r="L26" s="64" t="s">
        <v>204</v>
      </c>
      <c r="M26" s="133">
        <v>2</v>
      </c>
      <c r="N26" s="66" t="s">
        <v>211</v>
      </c>
      <c r="O26" s="13"/>
    </row>
    <row r="27" customFormat="true" ht="37" customHeight="true" spans="1:15">
      <c r="A27" s="23">
        <v>23</v>
      </c>
      <c r="B27" s="24" t="s">
        <v>259</v>
      </c>
      <c r="C27" s="25" t="s">
        <v>260</v>
      </c>
      <c r="D27" s="23"/>
      <c r="E27" s="115" t="s">
        <v>216</v>
      </c>
      <c r="F27" s="105">
        <v>2</v>
      </c>
      <c r="G27" s="37" t="s">
        <v>202</v>
      </c>
      <c r="H27" s="118" t="s">
        <v>203</v>
      </c>
      <c r="I27" s="75">
        <f>SUMIF(税务局提供税收入库!C:C,B27,税务局提供税收入库!E:E)</f>
        <v>6.279943</v>
      </c>
      <c r="J27" s="47" t="str">
        <f>VLOOKUP(B27,税务局提供税收入库!C:D,2,0)</f>
        <v>国家金库黄山市徽州区支库</v>
      </c>
      <c r="K27" s="46"/>
      <c r="L27" s="64" t="s">
        <v>204</v>
      </c>
      <c r="M27" s="65">
        <v>2</v>
      </c>
      <c r="N27" s="66"/>
      <c r="O27" s="13"/>
    </row>
    <row r="28" customFormat="true" ht="37" customHeight="true" spans="1:15">
      <c r="A28" s="23">
        <v>24</v>
      </c>
      <c r="B28" s="24" t="s">
        <v>261</v>
      </c>
      <c r="C28" s="25" t="s">
        <v>262</v>
      </c>
      <c r="D28" s="23"/>
      <c r="E28" s="115" t="s">
        <v>216</v>
      </c>
      <c r="F28" s="105">
        <v>2</v>
      </c>
      <c r="G28" s="37" t="s">
        <v>202</v>
      </c>
      <c r="H28" s="118" t="s">
        <v>203</v>
      </c>
      <c r="I28" s="75">
        <f>SUMIF(税务局提供税收入库!C:C,B28,税务局提供税收入库!E:E)</f>
        <v>0</v>
      </c>
      <c r="J28" s="47"/>
      <c r="K28" s="46" t="s">
        <v>210</v>
      </c>
      <c r="L28" s="64" t="s">
        <v>204</v>
      </c>
      <c r="M28" s="65">
        <v>0</v>
      </c>
      <c r="N28" s="66" t="s">
        <v>263</v>
      </c>
      <c r="O28" s="13"/>
    </row>
    <row r="29" customFormat="true" ht="37" customHeight="true" spans="1:15">
      <c r="A29" s="23">
        <v>25</v>
      </c>
      <c r="B29" s="24" t="s">
        <v>264</v>
      </c>
      <c r="C29" s="25" t="s">
        <v>265</v>
      </c>
      <c r="D29" s="23"/>
      <c r="E29" s="115" t="s">
        <v>216</v>
      </c>
      <c r="F29" s="105">
        <v>2</v>
      </c>
      <c r="G29" s="37" t="s">
        <v>202</v>
      </c>
      <c r="H29" s="118" t="s">
        <v>203</v>
      </c>
      <c r="I29" s="75">
        <f>SUMIF(税务局提供税收入库!C:C,B29,税务局提供税收入库!E:E)</f>
        <v>1.000321</v>
      </c>
      <c r="J29" s="47" t="str">
        <f>VLOOKUP(B29,税务局提供税收入库!C:D,2,0)</f>
        <v>国家金库歙县支库</v>
      </c>
      <c r="K29" s="46"/>
      <c r="L29" s="64" t="s">
        <v>204</v>
      </c>
      <c r="M29" s="65">
        <v>0.5</v>
      </c>
      <c r="N29" s="66"/>
      <c r="O29" s="13"/>
    </row>
    <row r="30" customFormat="true" ht="37" customHeight="true" spans="1:15">
      <c r="A30" s="23">
        <v>26</v>
      </c>
      <c r="B30" s="24" t="s">
        <v>266</v>
      </c>
      <c r="C30" s="25" t="s">
        <v>267</v>
      </c>
      <c r="D30" s="23"/>
      <c r="E30" s="115" t="s">
        <v>216</v>
      </c>
      <c r="F30" s="105">
        <v>2</v>
      </c>
      <c r="G30" s="37" t="s">
        <v>202</v>
      </c>
      <c r="H30" s="118" t="s">
        <v>203</v>
      </c>
      <c r="I30" s="75">
        <f>SUMIF(税务局提供税收入库!C:C,B30,税务局提供税收入库!E:E)</f>
        <v>0.215354</v>
      </c>
      <c r="J30" s="47" t="str">
        <f>VLOOKUP(B30,税务局提供税收入库!C:D,2,0)</f>
        <v>国家金库歙县支库</v>
      </c>
      <c r="K30" s="46"/>
      <c r="L30" s="64" t="s">
        <v>204</v>
      </c>
      <c r="M30" s="65">
        <v>0.11</v>
      </c>
      <c r="N30" s="66"/>
      <c r="O30" s="13"/>
    </row>
    <row r="31" customFormat="true" ht="37" customHeight="true" spans="1:15">
      <c r="A31" s="23">
        <v>27</v>
      </c>
      <c r="B31" s="24" t="s">
        <v>268</v>
      </c>
      <c r="C31" s="25" t="s">
        <v>269</v>
      </c>
      <c r="D31" s="23"/>
      <c r="E31" s="115" t="s">
        <v>216</v>
      </c>
      <c r="F31" s="105">
        <v>2</v>
      </c>
      <c r="G31" s="37" t="s">
        <v>202</v>
      </c>
      <c r="H31" s="118" t="s">
        <v>203</v>
      </c>
      <c r="I31" s="75">
        <f>SUMIF(税务局提供税收入库!C:C,B31,税务局提供税收入库!E:E)</f>
        <v>2.868639</v>
      </c>
      <c r="J31" s="47" t="str">
        <f>VLOOKUP(B31,税务局提供税收入库!C:D,2,0)</f>
        <v>国家金库歙县支库</v>
      </c>
      <c r="K31" s="46"/>
      <c r="L31" s="64" t="s">
        <v>204</v>
      </c>
      <c r="M31" s="65">
        <v>1.43</v>
      </c>
      <c r="N31" s="66"/>
      <c r="O31" s="13"/>
    </row>
    <row r="32" customFormat="true" ht="37" customHeight="true" spans="1:15">
      <c r="A32" s="23">
        <v>28</v>
      </c>
      <c r="B32" s="24" t="s">
        <v>270</v>
      </c>
      <c r="C32" s="25" t="s">
        <v>271</v>
      </c>
      <c r="D32" s="23"/>
      <c r="E32" s="115" t="s">
        <v>216</v>
      </c>
      <c r="F32" s="105">
        <v>2</v>
      </c>
      <c r="G32" s="37" t="s">
        <v>202</v>
      </c>
      <c r="H32" s="118" t="s">
        <v>203</v>
      </c>
      <c r="I32" s="75">
        <v>0.32</v>
      </c>
      <c r="J32" s="47" t="str">
        <f>VLOOKUP(B32,税务局提供税收入库!C:D,2,0)</f>
        <v>国家金库休宁县支库</v>
      </c>
      <c r="K32" s="46"/>
      <c r="L32" s="64" t="s">
        <v>204</v>
      </c>
      <c r="M32" s="133">
        <v>0.16</v>
      </c>
      <c r="N32" s="66" t="s">
        <v>272</v>
      </c>
      <c r="O32" s="13"/>
    </row>
    <row r="33" customFormat="true" ht="37" customHeight="true" spans="1:15">
      <c r="A33" s="23">
        <v>29</v>
      </c>
      <c r="B33" s="24" t="s">
        <v>273</v>
      </c>
      <c r="C33" s="25" t="s">
        <v>274</v>
      </c>
      <c r="D33" s="23"/>
      <c r="E33" s="115" t="s">
        <v>216</v>
      </c>
      <c r="F33" s="105">
        <v>2</v>
      </c>
      <c r="G33" s="37" t="s">
        <v>202</v>
      </c>
      <c r="H33" s="118" t="s">
        <v>203</v>
      </c>
      <c r="I33" s="75">
        <f>SUMIF(税务局提供税收入库!C:C,B33,税务局提供税收入库!E:E)</f>
        <v>12.609838</v>
      </c>
      <c r="J33" s="47" t="str">
        <f>VLOOKUP(B33,税务局提供税收入库!C:D,2,0)</f>
        <v>国家金库黟县支库</v>
      </c>
      <c r="K33" s="46"/>
      <c r="L33" s="64" t="s">
        <v>204</v>
      </c>
      <c r="M33" s="65">
        <v>2</v>
      </c>
      <c r="N33" s="66"/>
      <c r="O33" s="13"/>
    </row>
    <row r="34" customFormat="true" ht="37" customHeight="true" spans="1:15">
      <c r="A34" s="23">
        <v>30</v>
      </c>
      <c r="B34" s="24" t="s">
        <v>275</v>
      </c>
      <c r="C34" s="25" t="s">
        <v>276</v>
      </c>
      <c r="D34" s="23"/>
      <c r="E34" s="115" t="s">
        <v>216</v>
      </c>
      <c r="F34" s="105">
        <v>2</v>
      </c>
      <c r="G34" s="37" t="s">
        <v>202</v>
      </c>
      <c r="H34" s="118" t="s">
        <v>203</v>
      </c>
      <c r="I34" s="75">
        <f>SUMIF(税务局提供税收入库!C:C,B34,税务局提供税收入库!E:E)</f>
        <v>15.801266</v>
      </c>
      <c r="J34" s="47" t="str">
        <f>VLOOKUP(B34,税务局提供税收入库!C:D,2,0)</f>
        <v>国家金库黟县支库</v>
      </c>
      <c r="K34" s="46" t="s">
        <v>224</v>
      </c>
      <c r="L34" s="130" t="s">
        <v>204</v>
      </c>
      <c r="M34" s="65">
        <v>2</v>
      </c>
      <c r="N34" s="66" t="s">
        <v>277</v>
      </c>
      <c r="O34" s="13"/>
    </row>
    <row r="35" customFormat="true" ht="37" customHeight="true" spans="1:15">
      <c r="A35" s="23">
        <v>31</v>
      </c>
      <c r="B35" s="24" t="s">
        <v>278</v>
      </c>
      <c r="C35" s="25" t="s">
        <v>279</v>
      </c>
      <c r="D35" s="23"/>
      <c r="E35" s="115" t="s">
        <v>216</v>
      </c>
      <c r="F35" s="105">
        <v>2</v>
      </c>
      <c r="G35" s="37" t="s">
        <v>202</v>
      </c>
      <c r="H35" s="118" t="s">
        <v>203</v>
      </c>
      <c r="I35" s="75">
        <f>SUMIF(税务局提供税收入库!C:C,B35,税务局提供税收入库!E:E)</f>
        <v>5.390909</v>
      </c>
      <c r="J35" s="47" t="str">
        <f>VLOOKUP(B35,税务局提供税收入库!C:D,2,0)</f>
        <v>国家金库黟县支库</v>
      </c>
      <c r="K35" s="46"/>
      <c r="L35" s="64" t="s">
        <v>204</v>
      </c>
      <c r="M35" s="65">
        <v>2</v>
      </c>
      <c r="N35" s="66"/>
      <c r="O35" s="13"/>
    </row>
    <row r="36" customFormat="true" ht="37" customHeight="true" spans="1:15">
      <c r="A36" s="23">
        <v>32</v>
      </c>
      <c r="B36" s="24" t="s">
        <v>280</v>
      </c>
      <c r="C36" s="25" t="s">
        <v>281</v>
      </c>
      <c r="D36" s="23"/>
      <c r="E36" s="115" t="s">
        <v>216</v>
      </c>
      <c r="F36" s="105">
        <v>2</v>
      </c>
      <c r="G36" s="37" t="s">
        <v>202</v>
      </c>
      <c r="H36" s="118" t="s">
        <v>203</v>
      </c>
      <c r="I36" s="75">
        <f>SUMIF(税务局提供税收入库!C:C,B36,税务局提供税收入库!E:E)</f>
        <v>3.039215</v>
      </c>
      <c r="J36" s="143" t="s">
        <v>282</v>
      </c>
      <c r="K36" s="46"/>
      <c r="L36" s="64" t="s">
        <v>204</v>
      </c>
      <c r="M36" s="65">
        <v>1.52</v>
      </c>
      <c r="N36" s="66"/>
      <c r="O36" s="13"/>
    </row>
    <row r="37" customFormat="true" ht="37" customHeight="true" spans="1:15">
      <c r="A37" s="23">
        <v>33</v>
      </c>
      <c r="B37" s="24" t="s">
        <v>283</v>
      </c>
      <c r="C37" s="25" t="s">
        <v>284</v>
      </c>
      <c r="D37" s="23"/>
      <c r="E37" s="115" t="s">
        <v>216</v>
      </c>
      <c r="F37" s="105">
        <v>2</v>
      </c>
      <c r="G37" s="37" t="s">
        <v>202</v>
      </c>
      <c r="H37" s="118" t="s">
        <v>203</v>
      </c>
      <c r="I37" s="75">
        <f>SUMIF(税务局提供税收入库!C:C,B37,税务局提供税收入库!E:E)</f>
        <v>3.665177</v>
      </c>
      <c r="J37" s="47" t="str">
        <f>VLOOKUP(B37,税务局提供税收入库!C:D,2,0)</f>
        <v>国家金库祁门县支库</v>
      </c>
      <c r="K37" s="46"/>
      <c r="L37" s="64" t="s">
        <v>204</v>
      </c>
      <c r="M37" s="65">
        <v>1.83</v>
      </c>
      <c r="N37" s="66"/>
      <c r="O37" s="13"/>
    </row>
    <row r="38" customFormat="true" ht="37" customHeight="true" spans="1:15">
      <c r="A38" s="23">
        <v>34</v>
      </c>
      <c r="B38" s="24" t="s">
        <v>285</v>
      </c>
      <c r="C38" s="25" t="s">
        <v>286</v>
      </c>
      <c r="D38" s="23"/>
      <c r="E38" s="115" t="s">
        <v>41</v>
      </c>
      <c r="F38" s="105">
        <v>2</v>
      </c>
      <c r="G38" s="37" t="s">
        <v>202</v>
      </c>
      <c r="H38" s="118" t="s">
        <v>203</v>
      </c>
      <c r="I38" s="75">
        <f>SUMIF(税务局提供税收入库!C:C,B38,税务局提供税收入库!E:E)</f>
        <v>0</v>
      </c>
      <c r="J38" s="47"/>
      <c r="K38" s="46" t="s">
        <v>287</v>
      </c>
      <c r="L38" s="130" t="s">
        <v>204</v>
      </c>
      <c r="M38" s="65">
        <v>0</v>
      </c>
      <c r="N38" s="66" t="s">
        <v>288</v>
      </c>
      <c r="O38" s="13"/>
    </row>
    <row r="39" customFormat="true" ht="37" customHeight="true" spans="1:15">
      <c r="A39" s="23">
        <v>35</v>
      </c>
      <c r="B39" s="24" t="s">
        <v>289</v>
      </c>
      <c r="C39" s="25" t="s">
        <v>290</v>
      </c>
      <c r="D39" s="23"/>
      <c r="E39" s="115" t="s">
        <v>41</v>
      </c>
      <c r="F39" s="105">
        <v>2</v>
      </c>
      <c r="G39" s="37" t="s">
        <v>202</v>
      </c>
      <c r="H39" s="118" t="s">
        <v>203</v>
      </c>
      <c r="I39" s="75">
        <f>SUMIF(税务局提供税收入库!C:C,B39,税务局提供税收入库!E:E)</f>
        <v>0.104168</v>
      </c>
      <c r="J39" s="47" t="str">
        <f>VLOOKUP(B39,税务局提供税收入库!C:D,2,0)</f>
        <v>国家金库黄山市屯溪区支库</v>
      </c>
      <c r="K39" s="46"/>
      <c r="L39" s="64" t="s">
        <v>204</v>
      </c>
      <c r="M39" s="133">
        <v>0.05</v>
      </c>
      <c r="N39" s="66" t="s">
        <v>291</v>
      </c>
      <c r="O39" s="13"/>
    </row>
    <row r="40" customFormat="true" ht="37" customHeight="true" spans="1:15">
      <c r="A40" s="23">
        <v>36</v>
      </c>
      <c r="B40" s="24" t="s">
        <v>292</v>
      </c>
      <c r="C40" s="25" t="s">
        <v>293</v>
      </c>
      <c r="D40" s="23"/>
      <c r="E40" s="115" t="s">
        <v>41</v>
      </c>
      <c r="F40" s="105">
        <v>2</v>
      </c>
      <c r="G40" s="37" t="s">
        <v>202</v>
      </c>
      <c r="H40" s="118" t="s">
        <v>203</v>
      </c>
      <c r="I40" s="75">
        <f>SUMIF(税务局提供税收入库!C:C,B40,税务局提供税收入库!E:E)</f>
        <v>353.929431</v>
      </c>
      <c r="J40" s="47" t="str">
        <f>VLOOKUP(B40,税务局提供税收入库!C:D,2,0)</f>
        <v>国家金库歙县支库</v>
      </c>
      <c r="K40" s="46" t="s">
        <v>287</v>
      </c>
      <c r="L40" s="130" t="s">
        <v>204</v>
      </c>
      <c r="M40" s="65">
        <v>2</v>
      </c>
      <c r="N40" s="66" t="s">
        <v>277</v>
      </c>
      <c r="O40" s="13"/>
    </row>
    <row r="41" customFormat="true" ht="37" customHeight="true" spans="1:15">
      <c r="A41" s="23">
        <v>37</v>
      </c>
      <c r="B41" s="24" t="s">
        <v>294</v>
      </c>
      <c r="C41" s="25" t="s">
        <v>295</v>
      </c>
      <c r="D41" s="23"/>
      <c r="E41" s="115" t="s">
        <v>41</v>
      </c>
      <c r="F41" s="105">
        <v>2</v>
      </c>
      <c r="G41" s="37" t="s">
        <v>202</v>
      </c>
      <c r="H41" s="118" t="s">
        <v>203</v>
      </c>
      <c r="I41" s="75">
        <f>SUMIF(税务局提供税收入库!C:C,B41,税务局提供税收入库!E:E)</f>
        <v>95.066458</v>
      </c>
      <c r="J41" s="47" t="str">
        <f>VLOOKUP(B41,税务局提供税收入库!C:D,2,0)</f>
        <v>国家金库黟县支库</v>
      </c>
      <c r="K41" s="46"/>
      <c r="L41" s="64" t="s">
        <v>204</v>
      </c>
      <c r="M41" s="133">
        <v>2</v>
      </c>
      <c r="N41" s="66" t="s">
        <v>211</v>
      </c>
      <c r="O41" s="13"/>
    </row>
    <row r="42" customFormat="true" ht="37" customHeight="true" spans="1:15">
      <c r="A42" s="23">
        <v>38</v>
      </c>
      <c r="B42" s="24" t="s">
        <v>296</v>
      </c>
      <c r="C42" s="25" t="s">
        <v>297</v>
      </c>
      <c r="D42" s="23"/>
      <c r="E42" s="115" t="s">
        <v>41</v>
      </c>
      <c r="F42" s="105">
        <v>2</v>
      </c>
      <c r="G42" s="37" t="s">
        <v>202</v>
      </c>
      <c r="H42" s="118" t="s">
        <v>203</v>
      </c>
      <c r="I42" s="75">
        <f>SUMIF(税务局提供税收入库!C:C,B42,税务局提供税收入库!E:E)</f>
        <v>5.079857</v>
      </c>
      <c r="J42" s="47" t="str">
        <f>VLOOKUP(B42,税务局提供税收入库!C:D,2,0)</f>
        <v>国家金库祁门县支库</v>
      </c>
      <c r="K42" s="46"/>
      <c r="L42" s="64" t="s">
        <v>204</v>
      </c>
      <c r="M42" s="133">
        <v>2</v>
      </c>
      <c r="N42" s="66" t="s">
        <v>298</v>
      </c>
      <c r="O42" s="13"/>
    </row>
    <row r="43" customFormat="true" ht="37" customHeight="true" spans="1:15">
      <c r="A43" s="23">
        <v>39</v>
      </c>
      <c r="B43" s="24" t="s">
        <v>299</v>
      </c>
      <c r="C43" s="25" t="s">
        <v>300</v>
      </c>
      <c r="D43" s="23" t="s">
        <v>301</v>
      </c>
      <c r="E43" s="115" t="s">
        <v>302</v>
      </c>
      <c r="F43" s="105">
        <v>3</v>
      </c>
      <c r="G43" s="37" t="s">
        <v>202</v>
      </c>
      <c r="H43" s="118" t="s">
        <v>203</v>
      </c>
      <c r="I43" s="75">
        <f>SUMIF(税务局提供税收入库!C:C,B43,税务局提供税收入库!E:E)</f>
        <v>11.389794</v>
      </c>
      <c r="J43" s="47" t="str">
        <f>VLOOKUP(B43,税务局提供税收入库!C:D,2,0)</f>
        <v>国家金库安徽黄山高新技术产业开发区支库</v>
      </c>
      <c r="K43" s="46"/>
      <c r="L43" s="64" t="s">
        <v>204</v>
      </c>
      <c r="M43" s="65">
        <v>3</v>
      </c>
      <c r="N43" s="66"/>
      <c r="O43" s="13"/>
    </row>
    <row r="44" customFormat="true" ht="37" customHeight="true" spans="1:15">
      <c r="A44" s="23">
        <v>40</v>
      </c>
      <c r="B44" s="24" t="s">
        <v>303</v>
      </c>
      <c r="C44" s="25" t="s">
        <v>304</v>
      </c>
      <c r="D44" s="23" t="s">
        <v>305</v>
      </c>
      <c r="E44" s="115" t="s">
        <v>302</v>
      </c>
      <c r="F44" s="105">
        <v>3</v>
      </c>
      <c r="G44" s="37" t="s">
        <v>202</v>
      </c>
      <c r="H44" s="118" t="s">
        <v>203</v>
      </c>
      <c r="I44" s="75">
        <f>SUMIF(税务局提供税收入库!C:C,B44,税务局提供税收入库!E:E)</f>
        <v>53.077025</v>
      </c>
      <c r="J44" s="47" t="str">
        <f>VLOOKUP(B44,税务局提供税收入库!C:D,2,0)</f>
        <v>国家金库安徽黄山高新技术产业开发区支库</v>
      </c>
      <c r="K44" s="46"/>
      <c r="L44" s="64" t="s">
        <v>204</v>
      </c>
      <c r="M44" s="65">
        <v>3</v>
      </c>
      <c r="N44" s="66"/>
      <c r="O44" s="13"/>
    </row>
    <row r="45" customFormat="true" ht="37" customHeight="true" spans="1:15">
      <c r="A45" s="23">
        <v>41</v>
      </c>
      <c r="B45" s="24" t="s">
        <v>306</v>
      </c>
      <c r="C45" s="25" t="s">
        <v>307</v>
      </c>
      <c r="D45" s="23" t="s">
        <v>308</v>
      </c>
      <c r="E45" s="115" t="s">
        <v>302</v>
      </c>
      <c r="F45" s="105">
        <v>3</v>
      </c>
      <c r="G45" s="37" t="s">
        <v>202</v>
      </c>
      <c r="H45" s="118" t="s">
        <v>203</v>
      </c>
      <c r="I45" s="75">
        <f>SUMIF(税务局提供税收入库!C:C,B45,税务局提供税收入库!E:E)</f>
        <v>8.663823</v>
      </c>
      <c r="J45" s="47" t="str">
        <f>VLOOKUP(B45,税务局提供税收入库!C:D,2,0)</f>
        <v>国家金库黄山市屯溪区支库</v>
      </c>
      <c r="K45" s="46"/>
      <c r="L45" s="64" t="s">
        <v>204</v>
      </c>
      <c r="M45" s="65">
        <v>3</v>
      </c>
      <c r="N45" s="66"/>
      <c r="O45" s="13"/>
    </row>
    <row r="46" customFormat="true" ht="37" customHeight="true" spans="1:15">
      <c r="A46" s="23">
        <v>42</v>
      </c>
      <c r="B46" s="24" t="s">
        <v>309</v>
      </c>
      <c r="C46" s="25" t="s">
        <v>310</v>
      </c>
      <c r="D46" s="23" t="s">
        <v>311</v>
      </c>
      <c r="E46" s="115" t="s">
        <v>302</v>
      </c>
      <c r="F46" s="105">
        <v>3</v>
      </c>
      <c r="G46" s="37" t="s">
        <v>202</v>
      </c>
      <c r="H46" s="118" t="s">
        <v>203</v>
      </c>
      <c r="I46" s="75">
        <f>SUMIF(税务局提供税收入库!C:C,B46,税务局提供税收入库!E:E)</f>
        <v>0.798301</v>
      </c>
      <c r="J46" s="47" t="str">
        <f>VLOOKUP(B46,税务局提供税收入库!C:D,2,0)</f>
        <v>国家金库黄山市屯溪区支库</v>
      </c>
      <c r="K46" s="46"/>
      <c r="L46" s="64" t="s">
        <v>204</v>
      </c>
      <c r="M46" s="65">
        <v>0.4</v>
      </c>
      <c r="N46" s="66"/>
      <c r="O46" s="13"/>
    </row>
    <row r="47" customFormat="true" ht="37" customHeight="true" spans="1:15">
      <c r="A47" s="23">
        <v>43</v>
      </c>
      <c r="B47" s="24" t="s">
        <v>312</v>
      </c>
      <c r="C47" s="25" t="s">
        <v>313</v>
      </c>
      <c r="D47" s="23" t="s">
        <v>314</v>
      </c>
      <c r="E47" s="115" t="s">
        <v>302</v>
      </c>
      <c r="F47" s="105">
        <v>3</v>
      </c>
      <c r="G47" s="37" t="s">
        <v>202</v>
      </c>
      <c r="H47" s="118" t="s">
        <v>203</v>
      </c>
      <c r="I47" s="75">
        <f>SUMIF(税务局提供税收入库!C:C,B47,税务局提供税收入库!E:E)</f>
        <v>2.427209</v>
      </c>
      <c r="J47" s="143" t="s">
        <v>315</v>
      </c>
      <c r="K47" s="46"/>
      <c r="L47" s="64" t="s">
        <v>204</v>
      </c>
      <c r="M47" s="65">
        <v>1.37</v>
      </c>
      <c r="N47" s="66"/>
      <c r="O47" s="13"/>
    </row>
    <row r="48" customFormat="true" ht="37" customHeight="true" spans="1:15">
      <c r="A48" s="23">
        <v>44</v>
      </c>
      <c r="B48" s="24" t="s">
        <v>316</v>
      </c>
      <c r="C48" s="25" t="s">
        <v>317</v>
      </c>
      <c r="D48" s="23" t="s">
        <v>318</v>
      </c>
      <c r="E48" s="115" t="s">
        <v>302</v>
      </c>
      <c r="F48" s="105">
        <v>3</v>
      </c>
      <c r="G48" s="37" t="s">
        <v>202</v>
      </c>
      <c r="H48" s="118" t="s">
        <v>203</v>
      </c>
      <c r="I48" s="75">
        <f>SUMIF(税务局提供税收入库!C:C,B48,税务局提供税收入库!E:E)</f>
        <v>20.62071</v>
      </c>
      <c r="J48" s="47" t="str">
        <f>VLOOKUP(B48,税务局提供税收入库!C:D,2,0)</f>
        <v>国家金库黄山市屯溪区支库</v>
      </c>
      <c r="K48" s="46"/>
      <c r="L48" s="64" t="s">
        <v>204</v>
      </c>
      <c r="M48" s="65">
        <v>3</v>
      </c>
      <c r="N48" s="66"/>
      <c r="O48" s="13"/>
    </row>
    <row r="49" customFormat="true" ht="37" customHeight="true" spans="1:15">
      <c r="A49" s="23">
        <v>45</v>
      </c>
      <c r="B49" s="24" t="s">
        <v>319</v>
      </c>
      <c r="C49" s="25" t="s">
        <v>320</v>
      </c>
      <c r="D49" s="23" t="s">
        <v>321</v>
      </c>
      <c r="E49" s="115" t="s">
        <v>302</v>
      </c>
      <c r="F49" s="105">
        <v>3</v>
      </c>
      <c r="G49" s="37" t="s">
        <v>202</v>
      </c>
      <c r="H49" s="118" t="s">
        <v>203</v>
      </c>
      <c r="I49" s="75">
        <f>SUMIF(税务局提供税收入库!C:C,B49,税务局提供税收入库!E:E)</f>
        <v>8.312836</v>
      </c>
      <c r="J49" s="47" t="str">
        <f>VLOOKUP(B49,税务局提供税收入库!C:D,2,0)</f>
        <v>国家金库黄山市屯溪区支库</v>
      </c>
      <c r="K49" s="46"/>
      <c r="L49" s="64" t="s">
        <v>204</v>
      </c>
      <c r="M49" s="65">
        <v>3</v>
      </c>
      <c r="N49" s="66"/>
      <c r="O49" s="13"/>
    </row>
    <row r="50" customFormat="true" ht="47" customHeight="true" spans="1:15">
      <c r="A50" s="23">
        <v>46</v>
      </c>
      <c r="B50" s="24" t="s">
        <v>322</v>
      </c>
      <c r="C50" s="25" t="s">
        <v>323</v>
      </c>
      <c r="D50" s="23" t="s">
        <v>324</v>
      </c>
      <c r="E50" s="115" t="s">
        <v>302</v>
      </c>
      <c r="F50" s="105">
        <v>3</v>
      </c>
      <c r="G50" s="37" t="s">
        <v>202</v>
      </c>
      <c r="H50" s="118" t="s">
        <v>203</v>
      </c>
      <c r="I50" s="75">
        <f>SUMIF(税务局提供税收入库!C:C,B50,税务局提供税收入库!E:E)</f>
        <v>62.620776</v>
      </c>
      <c r="J50" s="143" t="s">
        <v>325</v>
      </c>
      <c r="K50" s="46"/>
      <c r="L50" s="64" t="s">
        <v>204</v>
      </c>
      <c r="M50" s="65">
        <v>3</v>
      </c>
      <c r="N50" s="66"/>
      <c r="O50" s="13"/>
    </row>
    <row r="51" customFormat="true" ht="37" customHeight="true" spans="1:15">
      <c r="A51" s="23">
        <v>47</v>
      </c>
      <c r="B51" s="24" t="s">
        <v>326</v>
      </c>
      <c r="C51" s="25" t="s">
        <v>327</v>
      </c>
      <c r="D51" s="23" t="s">
        <v>328</v>
      </c>
      <c r="E51" s="115" t="s">
        <v>302</v>
      </c>
      <c r="F51" s="105">
        <v>3</v>
      </c>
      <c r="G51" s="37" t="s">
        <v>202</v>
      </c>
      <c r="H51" s="118" t="s">
        <v>203</v>
      </c>
      <c r="I51" s="75">
        <f>SUMIF(税务局提供税收入库!C:C,B51,税务局提供税收入库!E:E)</f>
        <v>3.918915</v>
      </c>
      <c r="J51" s="47" t="str">
        <f>VLOOKUP(B51,税务局提供税收入库!C:D,2,0)</f>
        <v>国家金库安徽黄山高新技术产业开发区支库</v>
      </c>
      <c r="K51" s="46"/>
      <c r="L51" s="64" t="s">
        <v>204</v>
      </c>
      <c r="M51" s="65">
        <v>1.96</v>
      </c>
      <c r="N51" s="66"/>
      <c r="O51" s="13"/>
    </row>
    <row r="52" customFormat="true" ht="37" customHeight="true" spans="1:15">
      <c r="A52" s="23">
        <v>48</v>
      </c>
      <c r="B52" s="24" t="s">
        <v>329</v>
      </c>
      <c r="C52" s="25" t="s">
        <v>330</v>
      </c>
      <c r="D52" s="23" t="s">
        <v>328</v>
      </c>
      <c r="E52" s="115" t="s">
        <v>302</v>
      </c>
      <c r="F52" s="105">
        <v>3</v>
      </c>
      <c r="G52" s="37" t="s">
        <v>202</v>
      </c>
      <c r="H52" s="118" t="s">
        <v>203</v>
      </c>
      <c r="I52" s="75">
        <f>SUMIF(税务局提供税收入库!C:C,B52,税务局提供税收入库!E:E)</f>
        <v>2.211468</v>
      </c>
      <c r="J52" s="47" t="str">
        <f>VLOOKUP(B52,税务局提供税收入库!C:D,2,0)</f>
        <v>国家金库黄山市屯溪区支库</v>
      </c>
      <c r="K52" s="46"/>
      <c r="L52" s="64" t="s">
        <v>204</v>
      </c>
      <c r="M52" s="65">
        <v>1.1</v>
      </c>
      <c r="N52" s="66"/>
      <c r="O52" s="13"/>
    </row>
    <row r="53" customFormat="true" ht="37" customHeight="true" spans="1:15">
      <c r="A53" s="23">
        <v>49</v>
      </c>
      <c r="B53" s="24" t="s">
        <v>331</v>
      </c>
      <c r="C53" s="25" t="s">
        <v>332</v>
      </c>
      <c r="D53" s="23" t="s">
        <v>333</v>
      </c>
      <c r="E53" s="115" t="s">
        <v>302</v>
      </c>
      <c r="F53" s="105">
        <v>3</v>
      </c>
      <c r="G53" s="37" t="s">
        <v>202</v>
      </c>
      <c r="H53" s="118" t="s">
        <v>203</v>
      </c>
      <c r="I53" s="75">
        <f>SUMIF(税务局提供税收入库!C:C,B53,税务局提供税收入库!E:E)</f>
        <v>5.785212</v>
      </c>
      <c r="J53" s="47" t="str">
        <f>VLOOKUP(B53,税务局提供税收入库!C:D,2,0)</f>
        <v>国家金库黄山市屯溪区支库</v>
      </c>
      <c r="K53" s="46"/>
      <c r="L53" s="64" t="s">
        <v>204</v>
      </c>
      <c r="M53" s="65">
        <v>2.89</v>
      </c>
      <c r="N53" s="66"/>
      <c r="O53" s="13"/>
    </row>
    <row r="54" customFormat="true" ht="37" customHeight="true" spans="1:15">
      <c r="A54" s="23">
        <v>50</v>
      </c>
      <c r="B54" s="24" t="s">
        <v>334</v>
      </c>
      <c r="C54" s="25" t="s">
        <v>335</v>
      </c>
      <c r="D54" s="23" t="s">
        <v>321</v>
      </c>
      <c r="E54" s="115" t="s">
        <v>302</v>
      </c>
      <c r="F54" s="105">
        <v>3</v>
      </c>
      <c r="G54" s="37" t="s">
        <v>202</v>
      </c>
      <c r="H54" s="118" t="s">
        <v>203</v>
      </c>
      <c r="I54" s="75">
        <f>SUMIF(税务局提供税收入库!C:C,B54,税务局提供税收入库!E:E)</f>
        <v>9.382255</v>
      </c>
      <c r="J54" s="47" t="str">
        <f>VLOOKUP(B54,税务局提供税收入库!C:D,2,0)</f>
        <v>国家金库黄山市黄山区支库</v>
      </c>
      <c r="K54" s="46"/>
      <c r="L54" s="64" t="s">
        <v>204</v>
      </c>
      <c r="M54" s="65">
        <v>3</v>
      </c>
      <c r="N54" s="66"/>
      <c r="O54" s="13"/>
    </row>
    <row r="55" customFormat="true" ht="37" customHeight="true" spans="1:15">
      <c r="A55" s="23">
        <v>51</v>
      </c>
      <c r="B55" s="24" t="s">
        <v>336</v>
      </c>
      <c r="C55" s="25" t="s">
        <v>337</v>
      </c>
      <c r="D55" s="23" t="s">
        <v>321</v>
      </c>
      <c r="E55" s="115" t="s">
        <v>302</v>
      </c>
      <c r="F55" s="105">
        <v>3</v>
      </c>
      <c r="G55" s="37" t="s">
        <v>202</v>
      </c>
      <c r="H55" s="118" t="s">
        <v>203</v>
      </c>
      <c r="I55" s="75">
        <f>SUMIF(税务局提供税收入库!C:C,B55,税务局提供税收入库!E:E)</f>
        <v>0</v>
      </c>
      <c r="J55" s="47"/>
      <c r="K55" s="46"/>
      <c r="L55" s="64" t="s">
        <v>204</v>
      </c>
      <c r="M55" s="65">
        <v>0</v>
      </c>
      <c r="N55" s="66" t="s">
        <v>263</v>
      </c>
      <c r="O55" s="13"/>
    </row>
    <row r="56" customFormat="true" ht="37" customHeight="true" spans="1:15">
      <c r="A56" s="23">
        <v>52</v>
      </c>
      <c r="B56" s="24" t="s">
        <v>338</v>
      </c>
      <c r="C56" s="25" t="s">
        <v>339</v>
      </c>
      <c r="D56" s="23" t="s">
        <v>340</v>
      </c>
      <c r="E56" s="115" t="s">
        <v>302</v>
      </c>
      <c r="F56" s="105">
        <v>3</v>
      </c>
      <c r="G56" s="37" t="s">
        <v>202</v>
      </c>
      <c r="H56" s="118" t="s">
        <v>203</v>
      </c>
      <c r="I56" s="75">
        <f>SUMIF(税务局提供税收入库!C:C,B56,税务局提供税收入库!E:E)</f>
        <v>1.511676</v>
      </c>
      <c r="J56" s="47" t="str">
        <f>VLOOKUP(B56,税务局提供税收入库!C:D,2,0)</f>
        <v>国家金库黄山市徽州区支库</v>
      </c>
      <c r="K56" s="46"/>
      <c r="L56" s="64" t="s">
        <v>204</v>
      </c>
      <c r="M56" s="65">
        <v>0.75</v>
      </c>
      <c r="N56" s="66"/>
      <c r="O56" s="13"/>
    </row>
    <row r="57" customFormat="true" ht="37" customHeight="true" spans="1:15">
      <c r="A57" s="23">
        <v>53</v>
      </c>
      <c r="B57" s="24" t="s">
        <v>341</v>
      </c>
      <c r="C57" s="25" t="s">
        <v>342</v>
      </c>
      <c r="D57" s="23" t="s">
        <v>318</v>
      </c>
      <c r="E57" s="115" t="s">
        <v>302</v>
      </c>
      <c r="F57" s="105">
        <v>3</v>
      </c>
      <c r="G57" s="37" t="s">
        <v>202</v>
      </c>
      <c r="H57" s="118" t="s">
        <v>203</v>
      </c>
      <c r="I57" s="75">
        <f>SUMIF(税务局提供税收入库!C:C,B57,税务局提供税收入库!E:E)</f>
        <v>0</v>
      </c>
      <c r="J57" s="47"/>
      <c r="K57" s="46"/>
      <c r="L57" s="64" t="s">
        <v>204</v>
      </c>
      <c r="M57" s="65">
        <v>0</v>
      </c>
      <c r="N57" s="66" t="s">
        <v>263</v>
      </c>
      <c r="O57" s="13"/>
    </row>
    <row r="58" customFormat="true" ht="37" customHeight="true" spans="1:15">
      <c r="A58" s="23">
        <v>54</v>
      </c>
      <c r="B58" s="24" t="s">
        <v>343</v>
      </c>
      <c r="C58" s="25" t="s">
        <v>344</v>
      </c>
      <c r="D58" s="23" t="s">
        <v>305</v>
      </c>
      <c r="E58" s="115" t="s">
        <v>302</v>
      </c>
      <c r="F58" s="105">
        <v>3</v>
      </c>
      <c r="G58" s="37" t="s">
        <v>202</v>
      </c>
      <c r="H58" s="118" t="s">
        <v>203</v>
      </c>
      <c r="I58" s="75">
        <f>SUMIF(税务局提供税收入库!C:C,B58,税务局提供税收入库!E:E)</f>
        <v>52.21131</v>
      </c>
      <c r="J58" s="47" t="str">
        <f>VLOOKUP(B58,税务局提供税收入库!C:D,2,0)</f>
        <v>国家金库黄山市徽州区支库</v>
      </c>
      <c r="K58" s="46"/>
      <c r="L58" s="64" t="s">
        <v>204</v>
      </c>
      <c r="M58" s="65">
        <v>3</v>
      </c>
      <c r="N58" s="66"/>
      <c r="O58" s="13"/>
    </row>
    <row r="59" customFormat="true" ht="37" customHeight="true" spans="1:15">
      <c r="A59" s="23">
        <v>55</v>
      </c>
      <c r="B59" s="24" t="s">
        <v>345</v>
      </c>
      <c r="C59" s="25" t="s">
        <v>346</v>
      </c>
      <c r="D59" s="23" t="s">
        <v>347</v>
      </c>
      <c r="E59" s="115" t="s">
        <v>302</v>
      </c>
      <c r="F59" s="105">
        <v>3</v>
      </c>
      <c r="G59" s="37" t="s">
        <v>202</v>
      </c>
      <c r="H59" s="118" t="s">
        <v>203</v>
      </c>
      <c r="I59" s="75">
        <f>SUMIF(税务局提供税收入库!C:C,B59,税务局提供税收入库!E:E)</f>
        <v>0.529154</v>
      </c>
      <c r="J59" s="47" t="str">
        <f>VLOOKUP(B59,税务局提供税收入库!C:D,2,0)</f>
        <v>国家金库黄山市徽州区支库</v>
      </c>
      <c r="K59" s="46"/>
      <c r="L59" s="64" t="s">
        <v>204</v>
      </c>
      <c r="M59" s="65">
        <v>0.26</v>
      </c>
      <c r="N59" s="66"/>
      <c r="O59" s="13"/>
    </row>
    <row r="60" customFormat="true" ht="37" customHeight="true" spans="1:15">
      <c r="A60" s="23">
        <v>56</v>
      </c>
      <c r="B60" s="24" t="s">
        <v>348</v>
      </c>
      <c r="C60" s="25" t="s">
        <v>349</v>
      </c>
      <c r="D60" s="23" t="s">
        <v>305</v>
      </c>
      <c r="E60" s="115" t="s">
        <v>302</v>
      </c>
      <c r="F60" s="105">
        <v>3</v>
      </c>
      <c r="G60" s="37" t="s">
        <v>202</v>
      </c>
      <c r="H60" s="118" t="s">
        <v>203</v>
      </c>
      <c r="I60" s="75">
        <f>SUMIF(税务局提供税收入库!C:C,B60,税务局提供税收入库!E:E)</f>
        <v>21.934007</v>
      </c>
      <c r="J60" s="47" t="str">
        <f>VLOOKUP(B60,税务局提供税收入库!C:D,2,0)</f>
        <v>国家金库黄山市徽州区支库</v>
      </c>
      <c r="K60" s="46"/>
      <c r="L60" s="64" t="s">
        <v>204</v>
      </c>
      <c r="M60" s="65">
        <v>3</v>
      </c>
      <c r="N60" s="66"/>
      <c r="O60" s="13"/>
    </row>
    <row r="61" customFormat="true" ht="37" customHeight="true" spans="1:15">
      <c r="A61" s="23">
        <v>57</v>
      </c>
      <c r="B61" s="24" t="s">
        <v>350</v>
      </c>
      <c r="C61" s="25" t="s">
        <v>351</v>
      </c>
      <c r="D61" s="23" t="s">
        <v>305</v>
      </c>
      <c r="E61" s="115" t="s">
        <v>302</v>
      </c>
      <c r="F61" s="105">
        <v>3</v>
      </c>
      <c r="G61" s="37" t="s">
        <v>202</v>
      </c>
      <c r="H61" s="118" t="s">
        <v>203</v>
      </c>
      <c r="I61" s="75">
        <f>SUMIF(税务局提供税收入库!C:C,B61,税务局提供税收入库!E:E)</f>
        <v>38.633672</v>
      </c>
      <c r="J61" s="47" t="str">
        <f>VLOOKUP(B61,税务局提供税收入库!C:D,2,0)</f>
        <v>国家金库黄山市徽州区支库</v>
      </c>
      <c r="K61" s="46"/>
      <c r="L61" s="64" t="s">
        <v>204</v>
      </c>
      <c r="M61" s="65">
        <v>3</v>
      </c>
      <c r="N61" s="66"/>
      <c r="O61" s="13"/>
    </row>
    <row r="62" customFormat="true" ht="37" customHeight="true" spans="1:15">
      <c r="A62" s="23">
        <v>58</v>
      </c>
      <c r="B62" s="24" t="s">
        <v>352</v>
      </c>
      <c r="C62" s="25" t="s">
        <v>353</v>
      </c>
      <c r="D62" s="23" t="s">
        <v>318</v>
      </c>
      <c r="E62" s="115" t="s">
        <v>302</v>
      </c>
      <c r="F62" s="105">
        <v>3</v>
      </c>
      <c r="G62" s="37" t="s">
        <v>202</v>
      </c>
      <c r="H62" s="118" t="s">
        <v>203</v>
      </c>
      <c r="I62" s="75">
        <f>SUMIF(税务局提供税收入库!C:C,B62,税务局提供税收入库!E:E)</f>
        <v>0.692928</v>
      </c>
      <c r="J62" s="47" t="str">
        <f>VLOOKUP(B62,税务局提供税收入库!C:D,2,0)</f>
        <v>国家金库黄山市徽州区支库</v>
      </c>
      <c r="K62" s="46"/>
      <c r="L62" s="64" t="s">
        <v>204</v>
      </c>
      <c r="M62" s="65">
        <v>0.34</v>
      </c>
      <c r="N62" s="66"/>
      <c r="O62" s="13"/>
    </row>
    <row r="63" customFormat="true" ht="37" customHeight="true" spans="1:15">
      <c r="A63" s="23">
        <v>59</v>
      </c>
      <c r="B63" s="24" t="s">
        <v>354</v>
      </c>
      <c r="C63" s="25" t="s">
        <v>355</v>
      </c>
      <c r="D63" s="23" t="s">
        <v>324</v>
      </c>
      <c r="E63" s="115" t="s">
        <v>302</v>
      </c>
      <c r="F63" s="105">
        <v>3</v>
      </c>
      <c r="G63" s="37" t="s">
        <v>202</v>
      </c>
      <c r="H63" s="118" t="s">
        <v>203</v>
      </c>
      <c r="I63" s="75">
        <f>SUMIF(税务局提供税收入库!C:C,B63,税务局提供税收入库!E:E)</f>
        <v>3.113009</v>
      </c>
      <c r="J63" s="71" t="s">
        <v>356</v>
      </c>
      <c r="K63" s="46"/>
      <c r="L63" s="64" t="s">
        <v>204</v>
      </c>
      <c r="M63" s="65">
        <v>2.39</v>
      </c>
      <c r="N63" s="66"/>
      <c r="O63" s="13"/>
    </row>
    <row r="64" customFormat="true" ht="37" customHeight="true" spans="1:15">
      <c r="A64" s="23">
        <v>60</v>
      </c>
      <c r="B64" s="24" t="s">
        <v>357</v>
      </c>
      <c r="C64" s="25" t="s">
        <v>358</v>
      </c>
      <c r="D64" s="23" t="s">
        <v>324</v>
      </c>
      <c r="E64" s="115" t="s">
        <v>302</v>
      </c>
      <c r="F64" s="105">
        <v>3</v>
      </c>
      <c r="G64" s="37" t="s">
        <v>202</v>
      </c>
      <c r="H64" s="118" t="s">
        <v>203</v>
      </c>
      <c r="I64" s="75">
        <f>SUMIF(税务局提供税收入库!C:C,B64,税务局提供税收入库!E:E)</f>
        <v>3.719043</v>
      </c>
      <c r="J64" s="47" t="str">
        <f>VLOOKUP(B64,税务局提供税收入库!C:D,2,0)</f>
        <v>国家金库休宁县支库</v>
      </c>
      <c r="K64" s="46"/>
      <c r="L64" s="64" t="s">
        <v>204</v>
      </c>
      <c r="M64" s="65">
        <v>1.86</v>
      </c>
      <c r="N64" s="66"/>
      <c r="O64" s="13"/>
    </row>
    <row r="65" customFormat="true" ht="37" customHeight="true" spans="1:15">
      <c r="A65" s="23">
        <v>61</v>
      </c>
      <c r="B65" s="24" t="s">
        <v>359</v>
      </c>
      <c r="C65" s="25" t="s">
        <v>360</v>
      </c>
      <c r="D65" s="23" t="s">
        <v>361</v>
      </c>
      <c r="E65" s="115" t="s">
        <v>302</v>
      </c>
      <c r="F65" s="105">
        <v>3</v>
      </c>
      <c r="G65" s="37" t="s">
        <v>202</v>
      </c>
      <c r="H65" s="118" t="s">
        <v>203</v>
      </c>
      <c r="I65" s="75">
        <f>SUMIF(税务局提供税收入库!C:C,B65,税务局提供税收入库!E:E)</f>
        <v>1.519462</v>
      </c>
      <c r="J65" s="47" t="str">
        <f>VLOOKUP(B65,税务局提供税收入库!C:D,2,0)</f>
        <v>国家金库休宁县支库</v>
      </c>
      <c r="K65" s="46"/>
      <c r="L65" s="64" t="s">
        <v>204</v>
      </c>
      <c r="M65" s="65">
        <v>0.76</v>
      </c>
      <c r="N65" s="66"/>
      <c r="O65" s="13"/>
    </row>
    <row r="66" customFormat="true" ht="37" customHeight="true" spans="1:15">
      <c r="A66" s="23">
        <v>62</v>
      </c>
      <c r="B66" s="24" t="s">
        <v>362</v>
      </c>
      <c r="C66" s="25" t="s">
        <v>363</v>
      </c>
      <c r="D66" s="23" t="s">
        <v>364</v>
      </c>
      <c r="E66" s="115" t="s">
        <v>302</v>
      </c>
      <c r="F66" s="105">
        <v>3</v>
      </c>
      <c r="G66" s="37" t="s">
        <v>202</v>
      </c>
      <c r="H66" s="118" t="s">
        <v>203</v>
      </c>
      <c r="I66" s="75">
        <f>SUMIF(税务局提供税收入库!C:C,B66,税务局提供税收入库!E:E)</f>
        <v>-913.643863</v>
      </c>
      <c r="J66" s="47" t="str">
        <f>VLOOKUP(B66,税务局提供税收入库!C:D,2,0)</f>
        <v>国家金库黟县支库</v>
      </c>
      <c r="K66" s="46"/>
      <c r="L66" s="64" t="s">
        <v>204</v>
      </c>
      <c r="M66" s="65">
        <v>0</v>
      </c>
      <c r="N66" s="66" t="s">
        <v>365</v>
      </c>
      <c r="O66" s="13"/>
    </row>
    <row r="67" customFormat="true" ht="37" customHeight="true" spans="1:15">
      <c r="A67" s="23">
        <v>63</v>
      </c>
      <c r="B67" s="24" t="s">
        <v>366</v>
      </c>
      <c r="C67" s="25" t="s">
        <v>367</v>
      </c>
      <c r="D67" s="23" t="s">
        <v>321</v>
      </c>
      <c r="E67" s="115" t="s">
        <v>302</v>
      </c>
      <c r="F67" s="105">
        <v>3</v>
      </c>
      <c r="G67" s="37" t="s">
        <v>202</v>
      </c>
      <c r="H67" s="118" t="s">
        <v>203</v>
      </c>
      <c r="I67" s="75">
        <f>SUMIF(税务局提供税收入库!C:C,B67,税务局提供税收入库!E:E)</f>
        <v>1.215183</v>
      </c>
      <c r="J67" s="47" t="str">
        <f>VLOOKUP(B67,税务局提供税收入库!C:D,2,0)</f>
        <v>国家金库祁门县支库</v>
      </c>
      <c r="K67" s="46"/>
      <c r="L67" s="64" t="s">
        <v>204</v>
      </c>
      <c r="M67" s="65">
        <v>0.61</v>
      </c>
      <c r="N67" s="66"/>
      <c r="O67" s="13"/>
    </row>
    <row r="68" customFormat="true" ht="37" customHeight="true" spans="1:15">
      <c r="A68" s="23">
        <v>64</v>
      </c>
      <c r="B68" s="24" t="s">
        <v>368</v>
      </c>
      <c r="C68" s="25" t="s">
        <v>369</v>
      </c>
      <c r="D68" s="23" t="s">
        <v>364</v>
      </c>
      <c r="E68" s="115" t="s">
        <v>370</v>
      </c>
      <c r="F68" s="105">
        <v>3</v>
      </c>
      <c r="G68" s="37" t="s">
        <v>202</v>
      </c>
      <c r="H68" s="118" t="s">
        <v>203</v>
      </c>
      <c r="I68" s="75">
        <f>SUMIF(税务局提供税收入库!C:C,B68,税务局提供税收入库!E:E)</f>
        <v>37.515739</v>
      </c>
      <c r="J68" s="47" t="str">
        <f>VLOOKUP(B68,税务局提供税收入库!C:D,2,0)</f>
        <v>国家金库黄山市屯溪区支库</v>
      </c>
      <c r="K68" s="46"/>
      <c r="L68" s="64" t="s">
        <v>204</v>
      </c>
      <c r="M68" s="65">
        <v>3</v>
      </c>
      <c r="N68" s="66"/>
      <c r="O68" s="13"/>
    </row>
    <row r="69" customFormat="true" ht="37" customHeight="true" spans="1:15">
      <c r="A69" s="23">
        <v>65</v>
      </c>
      <c r="B69" s="24" t="s">
        <v>371</v>
      </c>
      <c r="C69" s="25" t="s">
        <v>372</v>
      </c>
      <c r="D69" s="23" t="s">
        <v>305</v>
      </c>
      <c r="E69" s="115" t="s">
        <v>370</v>
      </c>
      <c r="F69" s="105">
        <v>3</v>
      </c>
      <c r="G69" s="37" t="s">
        <v>202</v>
      </c>
      <c r="H69" s="118" t="s">
        <v>203</v>
      </c>
      <c r="I69" s="75">
        <f>SUMIF(税务局提供税收入库!C:C,B69,税务局提供税收入库!E:E)</f>
        <v>194.706398</v>
      </c>
      <c r="J69" s="47" t="str">
        <f>VLOOKUP(B69,税务局提供税收入库!C:D,2,0)</f>
        <v>国家金库黄山市徽州区支库</v>
      </c>
      <c r="K69" s="46"/>
      <c r="L69" s="64" t="s">
        <v>204</v>
      </c>
      <c r="M69" s="65">
        <v>3</v>
      </c>
      <c r="N69" s="66"/>
      <c r="O69" s="13"/>
    </row>
    <row r="70" customFormat="true" ht="37" customHeight="true" spans="1:15">
      <c r="A70" s="23">
        <v>66</v>
      </c>
      <c r="B70" s="24" t="s">
        <v>373</v>
      </c>
      <c r="C70" s="25" t="s">
        <v>374</v>
      </c>
      <c r="D70" s="23" t="s">
        <v>305</v>
      </c>
      <c r="E70" s="115" t="s">
        <v>370</v>
      </c>
      <c r="F70" s="105">
        <v>3</v>
      </c>
      <c r="G70" s="37" t="s">
        <v>202</v>
      </c>
      <c r="H70" s="118" t="s">
        <v>203</v>
      </c>
      <c r="I70" s="75">
        <f>SUMIF(税务局提供税收入库!C:C,B70,税务局提供税收入库!E:E)</f>
        <v>55.122974</v>
      </c>
      <c r="J70" s="47" t="str">
        <f>VLOOKUP(B70,税务局提供税收入库!C:D,2,0)</f>
        <v>国家金库歙县支库</v>
      </c>
      <c r="K70" s="46"/>
      <c r="L70" s="64" t="s">
        <v>204</v>
      </c>
      <c r="M70" s="65">
        <v>3</v>
      </c>
      <c r="N70" s="66"/>
      <c r="O70" s="13"/>
    </row>
    <row r="71" customFormat="true" ht="37" customHeight="true" spans="1:15">
      <c r="A71" s="23">
        <v>67</v>
      </c>
      <c r="B71" s="24" t="s">
        <v>375</v>
      </c>
      <c r="C71" s="25" t="s">
        <v>376</v>
      </c>
      <c r="D71" s="23" t="s">
        <v>377</v>
      </c>
      <c r="E71" s="115" t="s">
        <v>370</v>
      </c>
      <c r="F71" s="105">
        <v>3</v>
      </c>
      <c r="G71" s="37" t="s">
        <v>202</v>
      </c>
      <c r="H71" s="118" t="s">
        <v>203</v>
      </c>
      <c r="I71" s="75">
        <f>SUMIF(税务局提供税收入库!C:C,B71,税务局提供税收入库!E:E)</f>
        <v>9.671785</v>
      </c>
      <c r="J71" s="47" t="str">
        <f>VLOOKUP(B71,税务局提供税收入库!C:D,2,0)</f>
        <v>国家金库黄山市屯溪区支库</v>
      </c>
      <c r="K71" s="46"/>
      <c r="L71" s="64" t="s">
        <v>204</v>
      </c>
      <c r="M71" s="65">
        <v>3</v>
      </c>
      <c r="N71" s="66"/>
      <c r="O71" s="13"/>
    </row>
    <row r="72" customFormat="true" ht="37" customHeight="true" spans="1:15">
      <c r="A72" s="23">
        <v>68</v>
      </c>
      <c r="B72" s="24" t="s">
        <v>378</v>
      </c>
      <c r="C72" s="25" t="s">
        <v>379</v>
      </c>
      <c r="D72" s="23">
        <v>5292</v>
      </c>
      <c r="E72" s="115" t="s">
        <v>370</v>
      </c>
      <c r="F72" s="105">
        <v>3</v>
      </c>
      <c r="G72" s="37" t="s">
        <v>202</v>
      </c>
      <c r="H72" s="118" t="s">
        <v>203</v>
      </c>
      <c r="I72" s="75">
        <f>SUMIF(税务局提供税收入库!C:C,B72,税务局提供税收入库!E:E)</f>
        <v>16.009621</v>
      </c>
      <c r="J72" s="47" t="str">
        <f>VLOOKUP(B72,税务局提供税收入库!C:D,2,0)</f>
        <v>国家金库安徽黄山高新技术产业开发区支库</v>
      </c>
      <c r="K72" s="46"/>
      <c r="L72" s="64" t="s">
        <v>204</v>
      </c>
      <c r="M72" s="65">
        <v>3</v>
      </c>
      <c r="N72" s="66"/>
      <c r="O72" s="13"/>
    </row>
    <row r="73" customFormat="true" ht="37" customHeight="true" spans="1:15">
      <c r="A73" s="23">
        <v>69</v>
      </c>
      <c r="B73" s="24" t="s">
        <v>380</v>
      </c>
      <c r="C73" s="25" t="s">
        <v>381</v>
      </c>
      <c r="D73" s="23">
        <v>5212</v>
      </c>
      <c r="E73" s="115" t="s">
        <v>370</v>
      </c>
      <c r="F73" s="105">
        <v>3</v>
      </c>
      <c r="G73" s="37" t="s">
        <v>202</v>
      </c>
      <c r="H73" s="118" t="s">
        <v>203</v>
      </c>
      <c r="I73" s="75">
        <f>SUMIF(税务局提供税收入库!C:C,B73,税务局提供税收入库!E:E)</f>
        <v>7.586239</v>
      </c>
      <c r="J73" s="47" t="str">
        <f>VLOOKUP(B73,税务局提供税收入库!C:D,2,0)</f>
        <v>国家金库黟县支库</v>
      </c>
      <c r="K73" s="46"/>
      <c r="L73" s="64" t="s">
        <v>204</v>
      </c>
      <c r="M73" s="65">
        <v>3</v>
      </c>
      <c r="N73" s="66"/>
      <c r="O73" s="13"/>
    </row>
    <row r="74" customFormat="true" ht="37" customHeight="true" spans="1:15">
      <c r="A74" s="23">
        <v>70</v>
      </c>
      <c r="B74" s="24" t="s">
        <v>382</v>
      </c>
      <c r="C74" s="25" t="s">
        <v>383</v>
      </c>
      <c r="D74" s="23">
        <v>5212</v>
      </c>
      <c r="E74" s="115" t="s">
        <v>370</v>
      </c>
      <c r="F74" s="105">
        <v>3</v>
      </c>
      <c r="G74" s="37" t="s">
        <v>202</v>
      </c>
      <c r="H74" s="118" t="s">
        <v>203</v>
      </c>
      <c r="I74" s="75">
        <f>SUMIF(税务局提供税收入库!C:C,B74,税务局提供税收入库!E:E)</f>
        <v>1.246621</v>
      </c>
      <c r="J74" s="47" t="str">
        <f>VLOOKUP(B74,税务局提供税收入库!C:D,2,0)</f>
        <v>国家金库祁门县支库</v>
      </c>
      <c r="K74" s="46"/>
      <c r="L74" s="64" t="s">
        <v>204</v>
      </c>
      <c r="M74" s="65">
        <v>0.62</v>
      </c>
      <c r="N74" s="66"/>
      <c r="O74" s="13"/>
    </row>
    <row r="75" customFormat="true" ht="37" customHeight="true" spans="1:15">
      <c r="A75" s="23">
        <v>71</v>
      </c>
      <c r="B75" s="24" t="s">
        <v>384</v>
      </c>
      <c r="C75" s="25" t="s">
        <v>385</v>
      </c>
      <c r="D75" s="23" t="s">
        <v>347</v>
      </c>
      <c r="E75" s="115" t="s">
        <v>370</v>
      </c>
      <c r="F75" s="105">
        <v>3</v>
      </c>
      <c r="G75" s="37" t="s">
        <v>202</v>
      </c>
      <c r="H75" s="118" t="s">
        <v>203</v>
      </c>
      <c r="I75" s="75">
        <f>SUMIF(税务局提供税收入库!C:C,B75,税务局提供税收入库!E:E)</f>
        <v>0</v>
      </c>
      <c r="J75" s="47"/>
      <c r="K75" s="46"/>
      <c r="L75" s="64" t="s">
        <v>204</v>
      </c>
      <c r="M75" s="65">
        <v>0</v>
      </c>
      <c r="N75" s="66" t="s">
        <v>263</v>
      </c>
      <c r="O75" s="13"/>
    </row>
    <row r="76" customFormat="true" ht="37" customHeight="true" spans="1:15">
      <c r="A76" s="23">
        <v>72</v>
      </c>
      <c r="B76" s="24" t="s">
        <v>386</v>
      </c>
      <c r="C76" s="25" t="s">
        <v>387</v>
      </c>
      <c r="D76" s="23" t="s">
        <v>324</v>
      </c>
      <c r="E76" s="115" t="s">
        <v>370</v>
      </c>
      <c r="F76" s="105">
        <v>3</v>
      </c>
      <c r="G76" s="37" t="s">
        <v>202</v>
      </c>
      <c r="H76" s="118" t="s">
        <v>203</v>
      </c>
      <c r="I76" s="75">
        <f>SUMIF(税务局提供税收入库!C:C,B76,税务局提供税收入库!E:E)</f>
        <v>5.707296</v>
      </c>
      <c r="J76" s="47" t="str">
        <f>VLOOKUP(B76,税务局提供税收入库!C:D,2,0)</f>
        <v>国家金库黄山市屯溪区支库</v>
      </c>
      <c r="K76" s="46"/>
      <c r="L76" s="64" t="s">
        <v>204</v>
      </c>
      <c r="M76" s="65">
        <v>2.85</v>
      </c>
      <c r="N76" s="66"/>
      <c r="O76" s="13"/>
    </row>
    <row r="77" customFormat="true" ht="37" customHeight="true" spans="1:15">
      <c r="A77" s="23">
        <v>73</v>
      </c>
      <c r="B77" s="24" t="s">
        <v>388</v>
      </c>
      <c r="C77" s="25" t="s">
        <v>389</v>
      </c>
      <c r="D77" s="23" t="s">
        <v>347</v>
      </c>
      <c r="E77" s="115" t="s">
        <v>370</v>
      </c>
      <c r="F77" s="105">
        <v>3</v>
      </c>
      <c r="G77" s="37" t="s">
        <v>202</v>
      </c>
      <c r="H77" s="118" t="s">
        <v>203</v>
      </c>
      <c r="I77" s="75">
        <f>SUMIF(税务局提供税收入库!C:C,B77,税务局提供税收入库!E:E)</f>
        <v>9.064654</v>
      </c>
      <c r="J77" s="47" t="str">
        <f>VLOOKUP(B77,税务局提供税收入库!C:D,2,0)</f>
        <v>国家金库休宁县支库</v>
      </c>
      <c r="K77" s="46"/>
      <c r="L77" s="64" t="s">
        <v>204</v>
      </c>
      <c r="M77" s="65">
        <v>3</v>
      </c>
      <c r="N77" s="66"/>
      <c r="O77" s="13"/>
    </row>
    <row r="78" customFormat="true" ht="37" customHeight="true" spans="1:15">
      <c r="A78" s="23">
        <v>74</v>
      </c>
      <c r="B78" s="24" t="s">
        <v>390</v>
      </c>
      <c r="C78" s="25" t="s">
        <v>391</v>
      </c>
      <c r="D78" s="23" t="s">
        <v>324</v>
      </c>
      <c r="E78" s="115" t="s">
        <v>370</v>
      </c>
      <c r="F78" s="105">
        <v>3</v>
      </c>
      <c r="G78" s="37" t="s">
        <v>202</v>
      </c>
      <c r="H78" s="118" t="s">
        <v>203</v>
      </c>
      <c r="I78" s="75">
        <f>SUMIF(税务局提供税收入库!C:C,B78,税务局提供税收入库!E:E)</f>
        <v>38.232753</v>
      </c>
      <c r="J78" s="143" t="s">
        <v>392</v>
      </c>
      <c r="K78" s="46"/>
      <c r="L78" s="64" t="s">
        <v>204</v>
      </c>
      <c r="M78" s="65">
        <v>3</v>
      </c>
      <c r="N78" s="66"/>
      <c r="O78" s="13"/>
    </row>
    <row r="79" customFormat="true" ht="37" customHeight="true" spans="1:15">
      <c r="A79" s="23">
        <v>75</v>
      </c>
      <c r="B79" s="24" t="s">
        <v>393</v>
      </c>
      <c r="C79" s="25" t="s">
        <v>394</v>
      </c>
      <c r="D79" s="23" t="s">
        <v>318</v>
      </c>
      <c r="E79" s="115" t="s">
        <v>370</v>
      </c>
      <c r="F79" s="105">
        <v>3</v>
      </c>
      <c r="G79" s="37" t="s">
        <v>202</v>
      </c>
      <c r="H79" s="118" t="s">
        <v>203</v>
      </c>
      <c r="I79" s="75">
        <f>SUMIF(税务局提供税收入库!C:C,B79,税务局提供税收入库!E:E)</f>
        <v>0</v>
      </c>
      <c r="J79" s="47"/>
      <c r="K79" s="46"/>
      <c r="L79" s="64" t="s">
        <v>204</v>
      </c>
      <c r="M79" s="65">
        <v>0</v>
      </c>
      <c r="N79" s="66" t="s">
        <v>263</v>
      </c>
      <c r="O79" s="13"/>
    </row>
    <row r="80" customFormat="true" ht="37" customHeight="true" spans="1:15">
      <c r="A80" s="23">
        <v>76</v>
      </c>
      <c r="B80" s="24" t="s">
        <v>395</v>
      </c>
      <c r="C80" s="25" t="s">
        <v>396</v>
      </c>
      <c r="D80" s="23" t="s">
        <v>314</v>
      </c>
      <c r="E80" s="115" t="s">
        <v>370</v>
      </c>
      <c r="F80" s="105">
        <v>3</v>
      </c>
      <c r="G80" s="37" t="s">
        <v>202</v>
      </c>
      <c r="H80" s="118" t="s">
        <v>203</v>
      </c>
      <c r="I80" s="75">
        <f>SUMIF(税务局提供税收入库!C:C,B80,税务局提供税收入库!E:E)</f>
        <v>19.060807</v>
      </c>
      <c r="J80" s="143" t="s">
        <v>397</v>
      </c>
      <c r="K80" s="46"/>
      <c r="L80" s="64" t="s">
        <v>204</v>
      </c>
      <c r="M80" s="65">
        <v>3</v>
      </c>
      <c r="N80" s="66"/>
      <c r="O80" s="13"/>
    </row>
    <row r="81" customFormat="true" ht="37" customHeight="true" spans="1:15">
      <c r="A81" s="23">
        <v>77</v>
      </c>
      <c r="B81" s="24" t="s">
        <v>398</v>
      </c>
      <c r="C81" s="25" t="s">
        <v>399</v>
      </c>
      <c r="D81" s="23" t="s">
        <v>321</v>
      </c>
      <c r="E81" s="115" t="s">
        <v>370</v>
      </c>
      <c r="F81" s="105">
        <v>3</v>
      </c>
      <c r="G81" s="37" t="s">
        <v>202</v>
      </c>
      <c r="H81" s="118" t="s">
        <v>203</v>
      </c>
      <c r="I81" s="75">
        <f>SUMIF(税务局提供税收入库!C:C,B81,税务局提供税收入库!E:E)</f>
        <v>0</v>
      </c>
      <c r="J81" s="47"/>
      <c r="K81" s="46"/>
      <c r="L81" s="64" t="s">
        <v>204</v>
      </c>
      <c r="M81" s="65">
        <v>0</v>
      </c>
      <c r="N81" s="66" t="s">
        <v>263</v>
      </c>
      <c r="O81" s="13"/>
    </row>
    <row r="82" customFormat="true" ht="37" customHeight="true" spans="1:15">
      <c r="A82" s="23">
        <v>78</v>
      </c>
      <c r="B82" s="24" t="s">
        <v>400</v>
      </c>
      <c r="C82" s="25" t="s">
        <v>401</v>
      </c>
      <c r="D82" s="23" t="s">
        <v>321</v>
      </c>
      <c r="E82" s="115" t="s">
        <v>370</v>
      </c>
      <c r="F82" s="105">
        <v>3</v>
      </c>
      <c r="G82" s="37" t="s">
        <v>202</v>
      </c>
      <c r="H82" s="118" t="s">
        <v>203</v>
      </c>
      <c r="I82" s="75">
        <f>SUMIF(税务局提供税收入库!C:C,B82,税务局提供税收入库!E:E)</f>
        <v>0</v>
      </c>
      <c r="J82" s="47"/>
      <c r="K82" s="46"/>
      <c r="L82" s="64" t="s">
        <v>204</v>
      </c>
      <c r="M82" s="65">
        <v>0</v>
      </c>
      <c r="N82" s="66" t="s">
        <v>263</v>
      </c>
      <c r="O82" s="13"/>
    </row>
    <row r="83" customFormat="true" ht="37" customHeight="true" spans="1:15">
      <c r="A83" s="23">
        <v>79</v>
      </c>
      <c r="B83" s="24" t="s">
        <v>402</v>
      </c>
      <c r="C83" s="25" t="s">
        <v>403</v>
      </c>
      <c r="D83" s="23" t="s">
        <v>321</v>
      </c>
      <c r="E83" s="115" t="s">
        <v>370</v>
      </c>
      <c r="F83" s="105">
        <v>3</v>
      </c>
      <c r="G83" s="37" t="s">
        <v>202</v>
      </c>
      <c r="H83" s="118" t="s">
        <v>203</v>
      </c>
      <c r="I83" s="75">
        <f>SUMIF(税务局提供税收入库!C:C,B83,税务局提供税收入库!E:E)</f>
        <v>0.00563</v>
      </c>
      <c r="J83" s="47" t="str">
        <f>VLOOKUP(B83,税务局提供税收入库!C:D,2,0)</f>
        <v>国家金库歙县支库</v>
      </c>
      <c r="K83" s="46"/>
      <c r="L83" s="64" t="s">
        <v>204</v>
      </c>
      <c r="M83" s="65">
        <v>0</v>
      </c>
      <c r="N83" s="66" t="s">
        <v>404</v>
      </c>
      <c r="O83" s="13"/>
    </row>
    <row r="84" ht="18" customHeight="true" spans="1:14">
      <c r="A84" s="30"/>
      <c r="B84" s="31" t="s">
        <v>405</v>
      </c>
      <c r="C84" s="33"/>
      <c r="D84" s="33"/>
      <c r="E84" s="32"/>
      <c r="F84" s="144">
        <f>SUM(F5:F83)</f>
        <v>199</v>
      </c>
      <c r="G84" s="43"/>
      <c r="H84" s="43"/>
      <c r="I84" s="43"/>
      <c r="J84" s="43"/>
      <c r="K84" s="43"/>
      <c r="L84" s="43"/>
      <c r="M84" s="54">
        <f>SUM(M5:M83)</f>
        <v>129.24</v>
      </c>
      <c r="N84" s="70"/>
    </row>
    <row r="85" ht="17.25" customHeight="true" spans="1:10">
      <c r="A85" s="34"/>
      <c r="F85" s="145"/>
      <c r="I85" s="146"/>
      <c r="J85" s="147"/>
    </row>
    <row r="86" ht="17.25" customHeight="true" spans="6:6">
      <c r="F86" s="145"/>
    </row>
    <row r="87" spans="6:6">
      <c r="F87" s="145"/>
    </row>
    <row r="88" ht="20.25" spans="2:6">
      <c r="B88" s="114"/>
      <c r="F88" s="145"/>
    </row>
    <row r="89" spans="6:6">
      <c r="F89" s="145"/>
    </row>
    <row r="90" spans="6:6">
      <c r="F90" s="145"/>
    </row>
    <row r="91" spans="6:6">
      <c r="F91" s="145"/>
    </row>
    <row r="92" spans="6:6">
      <c r="F92" s="145"/>
    </row>
    <row r="93" spans="6:6">
      <c r="F93" s="145">
        <v>3</v>
      </c>
    </row>
    <row r="94" spans="6:6">
      <c r="F94" s="145">
        <v>3</v>
      </c>
    </row>
  </sheetData>
  <autoFilter ref="A4:O84">
    <extLst/>
  </autoFilter>
  <mergeCells count="10">
    <mergeCell ref="A1:N1"/>
    <mergeCell ref="H3:K3"/>
    <mergeCell ref="L3:N3"/>
    <mergeCell ref="A3:A4"/>
    <mergeCell ref="B3:B4"/>
    <mergeCell ref="C3:C4"/>
    <mergeCell ref="D3:D4"/>
    <mergeCell ref="E3:E4"/>
    <mergeCell ref="F3:F4"/>
    <mergeCell ref="G3:G4"/>
  </mergeCells>
  <printOptions horizontalCentered="true"/>
  <pageMargins left="0.15748031496063" right="0.15748031496063" top="0.78740157480315" bottom="0.590551181102362" header="0.511811023622047" footer="0.31496062992126"/>
  <pageSetup paperSize="9" scale="53" orientation="landscape" horizontalDpi="600" verticalDpi="600"/>
  <headerFooter alignWithMargins="0" scaleWithDoc="0">
    <oddFooter>&amp;C&amp;10第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0"/>
  <sheetViews>
    <sheetView workbookViewId="0">
      <pane xSplit="3" ySplit="4" topLeftCell="D83" activePane="bottomRight" state="frozen"/>
      <selection/>
      <selection pane="topRight"/>
      <selection pane="bottomLeft"/>
      <selection pane="bottomRight" activeCell="I158" sqref="I158"/>
    </sheetView>
  </sheetViews>
  <sheetFormatPr defaultColWidth="8.8" defaultRowHeight="12.75"/>
  <cols>
    <col min="1" max="1" width="3.375" style="125" customWidth="true"/>
    <col min="2" max="2" width="16.2" style="126" customWidth="true"/>
    <col min="3" max="3" width="7.2" style="125" customWidth="true"/>
    <col min="4" max="4" width="9.8" style="125" customWidth="true"/>
    <col min="5" max="5" width="5.375" style="125" customWidth="true"/>
    <col min="6" max="6" width="16.2" style="13" customWidth="true"/>
    <col min="7" max="7" width="8.6" style="125" customWidth="true"/>
    <col min="8" max="8" width="7.5" style="125" customWidth="true"/>
    <col min="9" max="9" width="8.875" style="127" customWidth="true"/>
    <col min="10" max="10" width="12" style="127" customWidth="true"/>
    <col min="11" max="11" width="16.7" style="127" customWidth="true"/>
    <col min="12" max="12" width="9.625" style="127" customWidth="true"/>
    <col min="13" max="13" width="9.75" style="127" customWidth="true"/>
    <col min="14" max="14" width="18.9" style="13" customWidth="true"/>
    <col min="15" max="15" width="9.625" style="13"/>
    <col min="16" max="45" width="9" style="13"/>
    <col min="46" max="16384" width="8.8" style="13"/>
  </cols>
  <sheetData>
    <row r="1" s="13" customFormat="true" ht="22.5" spans="1:14">
      <c r="A1" s="128" t="s">
        <v>183</v>
      </c>
      <c r="B1" s="128"/>
      <c r="C1" s="128"/>
      <c r="D1" s="128"/>
      <c r="E1" s="128"/>
      <c r="F1" s="128"/>
      <c r="G1" s="128"/>
      <c r="H1" s="128"/>
      <c r="I1" s="128"/>
      <c r="J1" s="128"/>
      <c r="K1" s="128"/>
      <c r="L1" s="128"/>
      <c r="M1" s="128"/>
      <c r="N1" s="128"/>
    </row>
    <row r="2" ht="13.5"/>
    <row r="3" s="13" customFormat="true" ht="26" customHeight="true" spans="1:14">
      <c r="A3" s="19" t="s">
        <v>2</v>
      </c>
      <c r="B3" s="20" t="s">
        <v>184</v>
      </c>
      <c r="C3" s="20" t="s">
        <v>406</v>
      </c>
      <c r="D3" s="20" t="s">
        <v>185</v>
      </c>
      <c r="E3" s="20" t="s">
        <v>186</v>
      </c>
      <c r="F3" s="20" t="s">
        <v>187</v>
      </c>
      <c r="G3" s="20" t="s">
        <v>188</v>
      </c>
      <c r="H3" s="20" t="s">
        <v>189</v>
      </c>
      <c r="I3" s="20" t="s">
        <v>190</v>
      </c>
      <c r="J3" s="20"/>
      <c r="K3" s="20"/>
      <c r="L3" s="56" t="s">
        <v>191</v>
      </c>
      <c r="M3" s="57"/>
      <c r="N3" s="62"/>
    </row>
    <row r="4" ht="64" customHeight="true" spans="1:14">
      <c r="A4" s="21"/>
      <c r="B4" s="22"/>
      <c r="C4" s="22"/>
      <c r="D4" s="22"/>
      <c r="E4" s="22"/>
      <c r="F4" s="22"/>
      <c r="G4" s="22"/>
      <c r="H4" s="22"/>
      <c r="I4" s="45" t="s">
        <v>192</v>
      </c>
      <c r="J4" s="45" t="s">
        <v>193</v>
      </c>
      <c r="K4" s="45" t="s">
        <v>194</v>
      </c>
      <c r="L4" s="58" t="s">
        <v>196</v>
      </c>
      <c r="M4" s="58" t="s">
        <v>197</v>
      </c>
      <c r="N4" s="63" t="s">
        <v>198</v>
      </c>
    </row>
    <row r="5" ht="36" spans="1:14">
      <c r="A5" s="23">
        <v>1</v>
      </c>
      <c r="B5" s="24" t="s">
        <v>275</v>
      </c>
      <c r="C5" s="106" t="s">
        <v>407</v>
      </c>
      <c r="D5" s="25" t="s">
        <v>276</v>
      </c>
      <c r="E5" s="23"/>
      <c r="F5" s="129" t="s">
        <v>408</v>
      </c>
      <c r="G5" s="40">
        <v>2</v>
      </c>
      <c r="H5" s="37" t="s">
        <v>202</v>
      </c>
      <c r="I5" s="118" t="s">
        <v>203</v>
      </c>
      <c r="J5" s="75">
        <f>SUMIF(税务局提供税收入库!C:C,B5,税务局提供税收入库!E:E)</f>
        <v>15.801266</v>
      </c>
      <c r="K5" s="47" t="str">
        <f>VLOOKUP(B5,税务局提供税收入库!C:D,2,0)</f>
        <v>国家金库黟县支库</v>
      </c>
      <c r="L5" s="130" t="s">
        <v>204</v>
      </c>
      <c r="M5" s="65">
        <v>2</v>
      </c>
      <c r="N5" s="132" t="s">
        <v>287</v>
      </c>
    </row>
    <row r="6" s="124" customFormat="true" ht="36" spans="1:15">
      <c r="A6" s="23">
        <v>2</v>
      </c>
      <c r="B6" s="24" t="s">
        <v>409</v>
      </c>
      <c r="C6" s="106" t="s">
        <v>407</v>
      </c>
      <c r="D6" s="25" t="s">
        <v>410</v>
      </c>
      <c r="E6" s="23"/>
      <c r="F6" s="129" t="s">
        <v>408</v>
      </c>
      <c r="G6" s="40">
        <v>2</v>
      </c>
      <c r="H6" s="37" t="s">
        <v>202</v>
      </c>
      <c r="I6" s="118" t="s">
        <v>203</v>
      </c>
      <c r="J6" s="75">
        <f>SUMIF(税务局提供税收入库!C:C,B6,税务局提供税收入库!E:E)</f>
        <v>62.347908</v>
      </c>
      <c r="K6" s="47" t="str">
        <f>VLOOKUP(B6,税务局提供税收入库!C:D,2,0)</f>
        <v>国家金库黟县支库</v>
      </c>
      <c r="L6" s="130" t="s">
        <v>204</v>
      </c>
      <c r="M6" s="65">
        <v>2</v>
      </c>
      <c r="N6" s="132" t="s">
        <v>287</v>
      </c>
      <c r="O6" s="13"/>
    </row>
    <row r="7" s="124" customFormat="true" ht="38.25" spans="1:15">
      <c r="A7" s="23">
        <v>3</v>
      </c>
      <c r="B7" s="24" t="s">
        <v>411</v>
      </c>
      <c r="C7" s="106" t="s">
        <v>412</v>
      </c>
      <c r="D7" s="25" t="s">
        <v>413</v>
      </c>
      <c r="E7" s="23"/>
      <c r="F7" s="129" t="s">
        <v>408</v>
      </c>
      <c r="G7" s="40">
        <v>2</v>
      </c>
      <c r="H7" s="37" t="s">
        <v>202</v>
      </c>
      <c r="I7" s="118" t="s">
        <v>203</v>
      </c>
      <c r="J7" s="75">
        <f>SUMIF(税务局提供税收入库!C:C,B7,税务局提供税收入库!E:E)</f>
        <v>0.106273</v>
      </c>
      <c r="K7" s="47" t="str">
        <f>VLOOKUP(B7,税务局提供税收入库!C:D,2,0)</f>
        <v>国家金库黄山市屯溪区支库</v>
      </c>
      <c r="L7" s="64" t="s">
        <v>204</v>
      </c>
      <c r="M7" s="65">
        <v>0.05</v>
      </c>
      <c r="N7" s="132"/>
      <c r="O7" s="13"/>
    </row>
    <row r="8" s="124" customFormat="true" ht="36" spans="1:15">
      <c r="A8" s="23">
        <v>4</v>
      </c>
      <c r="B8" s="24" t="s">
        <v>414</v>
      </c>
      <c r="C8" s="106" t="s">
        <v>407</v>
      </c>
      <c r="D8" s="25" t="s">
        <v>415</v>
      </c>
      <c r="E8" s="23"/>
      <c r="F8" s="129" t="s">
        <v>408</v>
      </c>
      <c r="G8" s="40">
        <v>2</v>
      </c>
      <c r="H8" s="37" t="s">
        <v>202</v>
      </c>
      <c r="I8" s="118" t="s">
        <v>203</v>
      </c>
      <c r="J8" s="75">
        <f>SUMIF(税务局提供税收入库!C:C,B8,税务局提供税收入库!E:E)</f>
        <v>0.031084</v>
      </c>
      <c r="K8" s="47" t="str">
        <f>VLOOKUP(B8,税务局提供税收入库!C:D,2,0)</f>
        <v>国家金库黟县支库</v>
      </c>
      <c r="L8" s="130" t="s">
        <v>204</v>
      </c>
      <c r="M8" s="65">
        <v>0.02</v>
      </c>
      <c r="N8" s="132" t="s">
        <v>287</v>
      </c>
      <c r="O8" s="13"/>
    </row>
    <row r="9" s="124" customFormat="true" ht="36" spans="1:15">
      <c r="A9" s="23">
        <v>5</v>
      </c>
      <c r="B9" s="24" t="s">
        <v>416</v>
      </c>
      <c r="C9" s="106" t="s">
        <v>417</v>
      </c>
      <c r="D9" s="25" t="s">
        <v>418</v>
      </c>
      <c r="E9" s="23"/>
      <c r="F9" s="129" t="s">
        <v>408</v>
      </c>
      <c r="G9" s="40">
        <v>2</v>
      </c>
      <c r="H9" s="37" t="s">
        <v>202</v>
      </c>
      <c r="I9" s="118" t="s">
        <v>203</v>
      </c>
      <c r="J9" s="75">
        <f>SUMIF(税务局提供税收入库!C:C,B9,税务局提供税收入库!E:E)</f>
        <v>53.936028</v>
      </c>
      <c r="K9" s="47" t="str">
        <f>VLOOKUP(B9,税务局提供税收入库!C:D,2,0)</f>
        <v>国家金库歙县支库</v>
      </c>
      <c r="L9" s="64" t="s">
        <v>204</v>
      </c>
      <c r="M9" s="65">
        <v>2</v>
      </c>
      <c r="N9" s="132"/>
      <c r="O9" s="13"/>
    </row>
    <row r="10" s="124" customFormat="true" ht="36" spans="1:15">
      <c r="A10" s="23">
        <v>6</v>
      </c>
      <c r="B10" s="24" t="s">
        <v>419</v>
      </c>
      <c r="C10" s="106" t="s">
        <v>407</v>
      </c>
      <c r="D10" s="25" t="s">
        <v>420</v>
      </c>
      <c r="E10" s="23"/>
      <c r="F10" s="129" t="s">
        <v>408</v>
      </c>
      <c r="G10" s="40">
        <v>2</v>
      </c>
      <c r="H10" s="37" t="s">
        <v>202</v>
      </c>
      <c r="I10" s="118" t="s">
        <v>203</v>
      </c>
      <c r="J10" s="75">
        <f>SUMIF(税务局提供税收入库!C:C,B10,税务局提供税收入库!E:E)</f>
        <v>0.079066</v>
      </c>
      <c r="K10" s="47" t="str">
        <f>VLOOKUP(B10,税务局提供税收入库!C:D,2,0)</f>
        <v>国家金库黟县支库</v>
      </c>
      <c r="L10" s="130" t="s">
        <v>204</v>
      </c>
      <c r="M10" s="65">
        <v>0.04</v>
      </c>
      <c r="N10" s="132" t="s">
        <v>287</v>
      </c>
      <c r="O10" s="13"/>
    </row>
    <row r="11" s="124" customFormat="true" ht="38.25" spans="1:15">
      <c r="A11" s="23">
        <v>7</v>
      </c>
      <c r="B11" s="24" t="s">
        <v>421</v>
      </c>
      <c r="C11" s="106" t="s">
        <v>412</v>
      </c>
      <c r="D11" s="25" t="s">
        <v>422</v>
      </c>
      <c r="E11" s="23"/>
      <c r="F11" s="129" t="s">
        <v>408</v>
      </c>
      <c r="G11" s="40">
        <v>2</v>
      </c>
      <c r="H11" s="37" t="s">
        <v>202</v>
      </c>
      <c r="I11" s="118" t="s">
        <v>203</v>
      </c>
      <c r="J11" s="75">
        <f>SUMIF(税务局提供税收入库!C:C,B11,税务局提供税收入库!E:E)</f>
        <v>49.121396</v>
      </c>
      <c r="K11" s="47" t="str">
        <f>VLOOKUP(B11,税务局提供税收入库!C:D,2,0)</f>
        <v>国家金库安徽黄山高新技术产业开发区支库</v>
      </c>
      <c r="L11" s="64" t="s">
        <v>204</v>
      </c>
      <c r="M11" s="65">
        <v>2</v>
      </c>
      <c r="N11" s="132"/>
      <c r="O11" s="13"/>
    </row>
    <row r="12" s="124" customFormat="true" ht="43" customHeight="true" spans="1:15">
      <c r="A12" s="23">
        <v>8</v>
      </c>
      <c r="B12" s="24" t="s">
        <v>423</v>
      </c>
      <c r="C12" s="106" t="s">
        <v>417</v>
      </c>
      <c r="D12" s="25" t="s">
        <v>424</v>
      </c>
      <c r="E12" s="23"/>
      <c r="F12" s="129" t="s">
        <v>408</v>
      </c>
      <c r="G12" s="40">
        <v>2</v>
      </c>
      <c r="H12" s="37" t="s">
        <v>202</v>
      </c>
      <c r="I12" s="118" t="s">
        <v>203</v>
      </c>
      <c r="J12" s="75">
        <f>SUMIF(税务局提供税收入库!C:C,B12,税务局提供税收入库!E:E)</f>
        <v>12.839619</v>
      </c>
      <c r="K12" s="131" t="s">
        <v>425</v>
      </c>
      <c r="L12" s="64" t="s">
        <v>204</v>
      </c>
      <c r="M12" s="65">
        <v>2</v>
      </c>
      <c r="N12" s="132"/>
      <c r="O12" s="13"/>
    </row>
    <row r="13" s="124" customFormat="true" ht="38.25" spans="1:15">
      <c r="A13" s="23">
        <v>9</v>
      </c>
      <c r="B13" s="24" t="s">
        <v>426</v>
      </c>
      <c r="C13" s="106" t="s">
        <v>412</v>
      </c>
      <c r="D13" s="25" t="s">
        <v>427</v>
      </c>
      <c r="E13" s="23"/>
      <c r="F13" s="129" t="s">
        <v>408</v>
      </c>
      <c r="G13" s="40">
        <v>2</v>
      </c>
      <c r="H13" s="37" t="s">
        <v>202</v>
      </c>
      <c r="I13" s="118" t="s">
        <v>203</v>
      </c>
      <c r="J13" s="75">
        <f>SUMIF(税务局提供税收入库!C:C,B13,税务局提供税收入库!E:E)</f>
        <v>3.131745</v>
      </c>
      <c r="K13" s="47" t="str">
        <f>VLOOKUP(B13,税务局提供税收入库!C:D,2,0)</f>
        <v>国家金库安徽黄山高新技术产业开发区支库</v>
      </c>
      <c r="L13" s="64" t="s">
        <v>204</v>
      </c>
      <c r="M13" s="65">
        <v>1.56</v>
      </c>
      <c r="N13" s="132"/>
      <c r="O13" s="13"/>
    </row>
    <row r="14" s="124" customFormat="true" ht="36" spans="1:15">
      <c r="A14" s="23">
        <v>10</v>
      </c>
      <c r="B14" s="24" t="s">
        <v>428</v>
      </c>
      <c r="C14" s="106" t="s">
        <v>412</v>
      </c>
      <c r="D14" s="25" t="s">
        <v>429</v>
      </c>
      <c r="E14" s="23"/>
      <c r="F14" s="129" t="s">
        <v>408</v>
      </c>
      <c r="G14" s="40">
        <v>2</v>
      </c>
      <c r="H14" s="37" t="s">
        <v>202</v>
      </c>
      <c r="I14" s="118" t="s">
        <v>203</v>
      </c>
      <c r="J14" s="75">
        <f>SUMIF(税务局提供税收入库!C:C,B14,税务局提供税收入库!E:E)</f>
        <v>66.672228</v>
      </c>
      <c r="K14" s="47" t="str">
        <f>VLOOKUP(B14,税务局提供税收入库!C:D,2,0)</f>
        <v>国家金库黄山市屯溪区支库</v>
      </c>
      <c r="L14" s="64" t="s">
        <v>204</v>
      </c>
      <c r="M14" s="65">
        <v>2</v>
      </c>
      <c r="N14" s="132"/>
      <c r="O14" s="13"/>
    </row>
    <row r="15" s="124" customFormat="true" ht="38.25" spans="1:15">
      <c r="A15" s="23">
        <v>11</v>
      </c>
      <c r="B15" s="24" t="s">
        <v>430</v>
      </c>
      <c r="C15" s="106" t="s">
        <v>412</v>
      </c>
      <c r="D15" s="25" t="s">
        <v>431</v>
      </c>
      <c r="E15" s="23"/>
      <c r="F15" s="129" t="s">
        <v>408</v>
      </c>
      <c r="G15" s="40">
        <v>2</v>
      </c>
      <c r="H15" s="37" t="s">
        <v>202</v>
      </c>
      <c r="I15" s="118" t="s">
        <v>203</v>
      </c>
      <c r="J15" s="75">
        <f>SUMIF(税务局提供税收入库!C:C,B15,税务局提供税收入库!E:E)</f>
        <v>126.930891</v>
      </c>
      <c r="K15" s="47" t="str">
        <f>VLOOKUP(B15,税务局提供税收入库!C:D,2,0)</f>
        <v>国家金库黄山市中心支库</v>
      </c>
      <c r="L15" s="64" t="s">
        <v>204</v>
      </c>
      <c r="M15" s="65">
        <v>2</v>
      </c>
      <c r="N15" s="132"/>
      <c r="O15" s="13"/>
    </row>
    <row r="16" s="124" customFormat="true" ht="36" spans="1:15">
      <c r="A16" s="23">
        <v>12</v>
      </c>
      <c r="B16" s="24" t="s">
        <v>432</v>
      </c>
      <c r="C16" s="106" t="s">
        <v>433</v>
      </c>
      <c r="D16" s="25" t="s">
        <v>434</v>
      </c>
      <c r="E16" s="23"/>
      <c r="F16" s="129" t="s">
        <v>408</v>
      </c>
      <c r="G16" s="40">
        <v>2</v>
      </c>
      <c r="H16" s="37" t="s">
        <v>202</v>
      </c>
      <c r="I16" s="118" t="s">
        <v>203</v>
      </c>
      <c r="J16" s="75">
        <f>SUMIF(税务局提供税收入库!C:C,B16,税务局提供税收入库!E:E)</f>
        <v>4.998651</v>
      </c>
      <c r="K16" s="47" t="str">
        <f>VLOOKUP(B16,税务局提供税收入库!C:D,2,0)</f>
        <v>国家金库休宁县支库</v>
      </c>
      <c r="L16" s="64" t="s">
        <v>204</v>
      </c>
      <c r="M16" s="65">
        <v>2</v>
      </c>
      <c r="N16" s="132"/>
      <c r="O16" s="13"/>
    </row>
    <row r="17" s="124" customFormat="true" ht="36" spans="1:15">
      <c r="A17" s="23">
        <v>13</v>
      </c>
      <c r="B17" s="24" t="s">
        <v>435</v>
      </c>
      <c r="C17" s="106" t="s">
        <v>407</v>
      </c>
      <c r="D17" s="25" t="s">
        <v>436</v>
      </c>
      <c r="E17" s="23"/>
      <c r="F17" s="129" t="s">
        <v>408</v>
      </c>
      <c r="G17" s="40">
        <v>2</v>
      </c>
      <c r="H17" s="37" t="s">
        <v>202</v>
      </c>
      <c r="I17" s="118" t="s">
        <v>203</v>
      </c>
      <c r="J17" s="75">
        <f>SUMIF(税务局提供税收入库!C:C,B17,税务局提供税收入库!E:E)</f>
        <v>4.455409</v>
      </c>
      <c r="K17" s="47" t="str">
        <f>VLOOKUP(B17,税务局提供税收入库!C:D,2,0)</f>
        <v>国家金库黟县支库</v>
      </c>
      <c r="L17" s="130" t="s">
        <v>204</v>
      </c>
      <c r="M17" s="65">
        <v>2</v>
      </c>
      <c r="N17" s="132" t="s">
        <v>287</v>
      </c>
      <c r="O17" s="13"/>
    </row>
    <row r="18" s="124" customFormat="true" ht="36" spans="1:15">
      <c r="A18" s="23">
        <v>14</v>
      </c>
      <c r="B18" s="24" t="s">
        <v>437</v>
      </c>
      <c r="C18" s="106" t="s">
        <v>417</v>
      </c>
      <c r="D18" s="25" t="s">
        <v>438</v>
      </c>
      <c r="E18" s="23"/>
      <c r="F18" s="129" t="s">
        <v>408</v>
      </c>
      <c r="G18" s="40">
        <v>2</v>
      </c>
      <c r="H18" s="37" t="s">
        <v>202</v>
      </c>
      <c r="I18" s="118" t="s">
        <v>203</v>
      </c>
      <c r="J18" s="75">
        <f>SUMIF(税务局提供税收入库!C:C,B18,税务局提供税收入库!E:E)</f>
        <v>0.991343</v>
      </c>
      <c r="K18" s="47" t="str">
        <f>VLOOKUP(B18,税务局提供税收入库!C:D,2,0)</f>
        <v>国家金库歙县支库</v>
      </c>
      <c r="L18" s="64" t="s">
        <v>204</v>
      </c>
      <c r="M18" s="65">
        <v>0.49</v>
      </c>
      <c r="N18" s="132"/>
      <c r="O18" s="13"/>
    </row>
    <row r="19" s="124" customFormat="true" ht="36" spans="1:15">
      <c r="A19" s="23">
        <v>15</v>
      </c>
      <c r="B19" s="24" t="s">
        <v>439</v>
      </c>
      <c r="C19" s="106" t="s">
        <v>440</v>
      </c>
      <c r="D19" s="25" t="s">
        <v>441</v>
      </c>
      <c r="E19" s="23"/>
      <c r="F19" s="129" t="s">
        <v>408</v>
      </c>
      <c r="G19" s="40">
        <v>2</v>
      </c>
      <c r="H19" s="37" t="s">
        <v>202</v>
      </c>
      <c r="I19" s="118" t="s">
        <v>203</v>
      </c>
      <c r="J19" s="75">
        <f>SUMIF(税务局提供税收入库!C:C,B19,税务局提供税收入库!E:E)</f>
        <v>0</v>
      </c>
      <c r="K19" s="47"/>
      <c r="L19" s="130" t="s">
        <v>204</v>
      </c>
      <c r="M19" s="65">
        <v>0</v>
      </c>
      <c r="N19" s="132" t="s">
        <v>288</v>
      </c>
      <c r="O19" s="13"/>
    </row>
    <row r="20" s="124" customFormat="true" ht="36" spans="1:15">
      <c r="A20" s="23">
        <v>16</v>
      </c>
      <c r="B20" s="24" t="s">
        <v>442</v>
      </c>
      <c r="C20" s="106" t="s">
        <v>443</v>
      </c>
      <c r="D20" s="25" t="s">
        <v>444</v>
      </c>
      <c r="E20" s="23"/>
      <c r="F20" s="129" t="s">
        <v>408</v>
      </c>
      <c r="G20" s="40">
        <v>2</v>
      </c>
      <c r="H20" s="37" t="s">
        <v>202</v>
      </c>
      <c r="I20" s="118" t="s">
        <v>203</v>
      </c>
      <c r="J20" s="75">
        <f>SUMIF(税务局提供税收入库!C:C,B20,税务局提供税收入库!E:E)</f>
        <v>5.535599</v>
      </c>
      <c r="K20" s="47" t="str">
        <f>VLOOKUP(B20,税务局提供税收入库!C:D,2,0)</f>
        <v>国家金库祁门县支库</v>
      </c>
      <c r="L20" s="64" t="s">
        <v>204</v>
      </c>
      <c r="M20" s="65">
        <v>2</v>
      </c>
      <c r="N20" s="132"/>
      <c r="O20" s="13"/>
    </row>
    <row r="21" s="124" customFormat="true" ht="36" spans="1:15">
      <c r="A21" s="23">
        <v>17</v>
      </c>
      <c r="B21" s="24" t="s">
        <v>445</v>
      </c>
      <c r="C21" s="106" t="s">
        <v>417</v>
      </c>
      <c r="D21" s="25" t="s">
        <v>446</v>
      </c>
      <c r="E21" s="23"/>
      <c r="F21" s="129" t="s">
        <v>408</v>
      </c>
      <c r="G21" s="40">
        <v>2</v>
      </c>
      <c r="H21" s="37" t="s">
        <v>202</v>
      </c>
      <c r="I21" s="118" t="s">
        <v>203</v>
      </c>
      <c r="J21" s="75">
        <f>SUMIF(税务局提供税收入库!C:C,B21,税务局提供税收入库!E:E)</f>
        <v>16.816349</v>
      </c>
      <c r="K21" s="47" t="str">
        <f>VLOOKUP(B21,税务局提供税收入库!C:D,2,0)</f>
        <v>国家金库歙县支库</v>
      </c>
      <c r="L21" s="64" t="s">
        <v>204</v>
      </c>
      <c r="M21" s="65">
        <v>2</v>
      </c>
      <c r="N21" s="132"/>
      <c r="O21" s="13"/>
    </row>
    <row r="22" s="124" customFormat="true" ht="36" spans="1:15">
      <c r="A22" s="23">
        <v>18</v>
      </c>
      <c r="B22" s="24" t="s">
        <v>447</v>
      </c>
      <c r="C22" s="106" t="s">
        <v>417</v>
      </c>
      <c r="D22" s="25" t="s">
        <v>448</v>
      </c>
      <c r="E22" s="23"/>
      <c r="F22" s="129" t="s">
        <v>408</v>
      </c>
      <c r="G22" s="40">
        <v>2</v>
      </c>
      <c r="H22" s="37" t="s">
        <v>202</v>
      </c>
      <c r="I22" s="118" t="s">
        <v>203</v>
      </c>
      <c r="J22" s="75">
        <f>SUMIF(税务局提供税收入库!C:C,B22,税务局提供税收入库!E:E)</f>
        <v>2.034736</v>
      </c>
      <c r="K22" s="47" t="str">
        <f>VLOOKUP(B22,税务局提供税收入库!C:D,2,0)</f>
        <v>国家金库歙县支库</v>
      </c>
      <c r="L22" s="64" t="s">
        <v>204</v>
      </c>
      <c r="M22" s="65">
        <v>1.01</v>
      </c>
      <c r="N22" s="132"/>
      <c r="O22" s="13"/>
    </row>
    <row r="23" s="124" customFormat="true" ht="38.25" spans="1:15">
      <c r="A23" s="23">
        <v>19</v>
      </c>
      <c r="B23" s="24" t="s">
        <v>449</v>
      </c>
      <c r="C23" s="106" t="s">
        <v>407</v>
      </c>
      <c r="D23" s="25" t="s">
        <v>450</v>
      </c>
      <c r="E23" s="23"/>
      <c r="F23" s="129" t="s">
        <v>408</v>
      </c>
      <c r="G23" s="40">
        <v>2</v>
      </c>
      <c r="H23" s="37" t="s">
        <v>202</v>
      </c>
      <c r="I23" s="118" t="s">
        <v>203</v>
      </c>
      <c r="J23" s="75">
        <f>SUMIF(税务局提供税收入库!C:C,B23,税务局提供税收入库!E:E)</f>
        <v>5.548533</v>
      </c>
      <c r="K23" s="47" t="str">
        <f>VLOOKUP(B23,税务局提供税收入库!C:D,2,0)</f>
        <v>国家金库黟县支库</v>
      </c>
      <c r="L23" s="130" t="s">
        <v>204</v>
      </c>
      <c r="M23" s="65">
        <v>2</v>
      </c>
      <c r="N23" s="132" t="s">
        <v>287</v>
      </c>
      <c r="O23" s="13"/>
    </row>
    <row r="24" s="124" customFormat="true" ht="38.25" spans="1:15">
      <c r="A24" s="23">
        <v>20</v>
      </c>
      <c r="B24" s="24" t="s">
        <v>451</v>
      </c>
      <c r="C24" s="106" t="s">
        <v>407</v>
      </c>
      <c r="D24" s="25" t="s">
        <v>452</v>
      </c>
      <c r="E24" s="23"/>
      <c r="F24" s="129" t="s">
        <v>408</v>
      </c>
      <c r="G24" s="40">
        <v>2</v>
      </c>
      <c r="H24" s="37" t="s">
        <v>202</v>
      </c>
      <c r="I24" s="118" t="s">
        <v>203</v>
      </c>
      <c r="J24" s="75">
        <f>SUMIF(税务局提供税收入库!C:C,B24,税务局提供税收入库!E:E)</f>
        <v>0.013273</v>
      </c>
      <c r="K24" s="47" t="str">
        <f>VLOOKUP(B24,税务局提供税收入库!C:D,2,0)</f>
        <v>国家金库黟县支库</v>
      </c>
      <c r="L24" s="130" t="s">
        <v>204</v>
      </c>
      <c r="M24" s="65">
        <v>0</v>
      </c>
      <c r="N24" s="132" t="s">
        <v>453</v>
      </c>
      <c r="O24" s="13"/>
    </row>
    <row r="25" s="124" customFormat="true" ht="38.25" spans="1:15">
      <c r="A25" s="23">
        <v>21</v>
      </c>
      <c r="B25" s="24" t="s">
        <v>226</v>
      </c>
      <c r="C25" s="106" t="s">
        <v>412</v>
      </c>
      <c r="D25" s="25" t="s">
        <v>227</v>
      </c>
      <c r="E25" s="23"/>
      <c r="F25" s="129" t="s">
        <v>454</v>
      </c>
      <c r="G25" s="40">
        <v>3</v>
      </c>
      <c r="H25" s="37" t="s">
        <v>202</v>
      </c>
      <c r="I25" s="118" t="s">
        <v>203</v>
      </c>
      <c r="J25" s="75">
        <f>SUMIF(税务局提供税收入库!C:C,B25,税务局提供税收入库!E:E)</f>
        <v>0</v>
      </c>
      <c r="K25" s="47"/>
      <c r="L25" s="64" t="s">
        <v>204</v>
      </c>
      <c r="M25" s="65">
        <v>0</v>
      </c>
      <c r="N25" s="132" t="s">
        <v>455</v>
      </c>
      <c r="O25" s="13"/>
    </row>
    <row r="26" s="124" customFormat="true" ht="36" spans="1:15">
      <c r="A26" s="23">
        <v>22</v>
      </c>
      <c r="B26" s="24" t="s">
        <v>456</v>
      </c>
      <c r="C26" s="106" t="s">
        <v>412</v>
      </c>
      <c r="D26" s="25" t="s">
        <v>457</v>
      </c>
      <c r="E26" s="23"/>
      <c r="F26" s="129" t="s">
        <v>454</v>
      </c>
      <c r="G26" s="40">
        <v>3</v>
      </c>
      <c r="H26" s="37" t="s">
        <v>202</v>
      </c>
      <c r="I26" s="118" t="s">
        <v>203</v>
      </c>
      <c r="J26" s="75">
        <f>SUMIF(税务局提供税收入库!C:C,B26,税务局提供税收入库!E:E)</f>
        <v>0.339482</v>
      </c>
      <c r="K26" s="47" t="str">
        <f>VLOOKUP(B26,税务局提供税收入库!C:D,2,0)</f>
        <v>国家金库黄山市屯溪区支库</v>
      </c>
      <c r="L26" s="64" t="s">
        <v>204</v>
      </c>
      <c r="M26" s="65">
        <v>0.17</v>
      </c>
      <c r="N26" s="132"/>
      <c r="O26" s="13"/>
    </row>
    <row r="27" s="124" customFormat="true" ht="36" spans="1:15">
      <c r="A27" s="23">
        <v>23</v>
      </c>
      <c r="B27" s="24" t="s">
        <v>458</v>
      </c>
      <c r="C27" s="106" t="s">
        <v>412</v>
      </c>
      <c r="D27" s="25" t="s">
        <v>459</v>
      </c>
      <c r="E27" s="23"/>
      <c r="F27" s="129" t="s">
        <v>454</v>
      </c>
      <c r="G27" s="40">
        <v>3</v>
      </c>
      <c r="H27" s="37" t="s">
        <v>202</v>
      </c>
      <c r="I27" s="118" t="s">
        <v>203</v>
      </c>
      <c r="J27" s="75">
        <f>SUMIF(税务局提供税收入库!C:C,B27,税务局提供税收入库!E:E)</f>
        <v>3.907723</v>
      </c>
      <c r="K27" s="47" t="str">
        <f>VLOOKUP(B27,税务局提供税收入库!C:D,2,0)</f>
        <v>国家金库黄山市屯溪区支库</v>
      </c>
      <c r="L27" s="64" t="s">
        <v>204</v>
      </c>
      <c r="M27" s="65">
        <v>1.95</v>
      </c>
      <c r="N27" s="132"/>
      <c r="O27" s="13"/>
    </row>
    <row r="28" s="124" customFormat="true" ht="38.25" spans="1:15">
      <c r="A28" s="23">
        <v>24</v>
      </c>
      <c r="B28" s="24" t="s">
        <v>460</v>
      </c>
      <c r="C28" s="106" t="s">
        <v>412</v>
      </c>
      <c r="D28" s="25" t="s">
        <v>461</v>
      </c>
      <c r="E28" s="23"/>
      <c r="F28" s="129" t="s">
        <v>454</v>
      </c>
      <c r="G28" s="40">
        <v>3</v>
      </c>
      <c r="H28" s="37" t="s">
        <v>202</v>
      </c>
      <c r="I28" s="118" t="s">
        <v>203</v>
      </c>
      <c r="J28" s="75">
        <f>SUMIF(税务局提供税收入库!C:C,B28,税务局提供税收入库!E:E)</f>
        <v>2.147065</v>
      </c>
      <c r="K28" s="47" t="str">
        <f>VLOOKUP(B28,税务局提供税收入库!C:D,2,0)</f>
        <v>国家金库安徽黄山高新技术产业开发区支库</v>
      </c>
      <c r="L28" s="130" t="s">
        <v>204</v>
      </c>
      <c r="M28" s="65">
        <v>1.08</v>
      </c>
      <c r="N28" s="132" t="s">
        <v>287</v>
      </c>
      <c r="O28" s="13"/>
    </row>
    <row r="29" s="124" customFormat="true" ht="36" spans="1:15">
      <c r="A29" s="23">
        <v>25</v>
      </c>
      <c r="B29" s="24" t="s">
        <v>462</v>
      </c>
      <c r="C29" s="106" t="s">
        <v>412</v>
      </c>
      <c r="D29" s="25" t="s">
        <v>463</v>
      </c>
      <c r="E29" s="23"/>
      <c r="F29" s="129" t="s">
        <v>454</v>
      </c>
      <c r="G29" s="40">
        <v>3</v>
      </c>
      <c r="H29" s="37" t="s">
        <v>202</v>
      </c>
      <c r="I29" s="118" t="s">
        <v>203</v>
      </c>
      <c r="J29" s="75">
        <f>SUMIF(税务局提供税收入库!C:C,B29,税务局提供税收入库!E:E)</f>
        <v>12.203902</v>
      </c>
      <c r="K29" s="47" t="str">
        <f>VLOOKUP(B29,税务局提供税收入库!C:D,2,0)</f>
        <v>国家金库黄山市中心支库</v>
      </c>
      <c r="L29" s="130" t="s">
        <v>204</v>
      </c>
      <c r="M29" s="65">
        <v>2</v>
      </c>
      <c r="N29" s="132" t="s">
        <v>287</v>
      </c>
      <c r="O29" s="13"/>
    </row>
    <row r="30" s="124" customFormat="true" ht="36" spans="1:15">
      <c r="A30" s="23">
        <v>26</v>
      </c>
      <c r="B30" s="24" t="s">
        <v>464</v>
      </c>
      <c r="C30" s="106" t="s">
        <v>440</v>
      </c>
      <c r="D30" s="25" t="s">
        <v>465</v>
      </c>
      <c r="E30" s="23"/>
      <c r="F30" s="129" t="s">
        <v>454</v>
      </c>
      <c r="G30" s="40">
        <v>3</v>
      </c>
      <c r="H30" s="37" t="s">
        <v>202</v>
      </c>
      <c r="I30" s="118" t="s">
        <v>203</v>
      </c>
      <c r="J30" s="75">
        <f>SUMIF(税务局提供税收入库!C:C,B30,税务局提供税收入库!E:E)</f>
        <v>1.44985</v>
      </c>
      <c r="K30" s="47" t="str">
        <f>VLOOKUP(B30,税务局提供税收入库!C:D,2,0)</f>
        <v>国家金库黄山市徽州区支库</v>
      </c>
      <c r="L30" s="130" t="s">
        <v>204</v>
      </c>
      <c r="M30" s="65">
        <v>0.73</v>
      </c>
      <c r="N30" s="132" t="s">
        <v>287</v>
      </c>
      <c r="O30" s="13"/>
    </row>
    <row r="31" s="124" customFormat="true" ht="36" spans="1:15">
      <c r="A31" s="23">
        <v>27</v>
      </c>
      <c r="B31" s="24" t="s">
        <v>466</v>
      </c>
      <c r="C31" s="106" t="s">
        <v>433</v>
      </c>
      <c r="D31" s="25" t="s">
        <v>467</v>
      </c>
      <c r="E31" s="23"/>
      <c r="F31" s="129" t="s">
        <v>454</v>
      </c>
      <c r="G31" s="40">
        <v>3</v>
      </c>
      <c r="H31" s="37" t="s">
        <v>202</v>
      </c>
      <c r="I31" s="118" t="s">
        <v>203</v>
      </c>
      <c r="J31" s="75">
        <f>SUMIF(税务局提供税收入库!C:C,B31,税务局提供税收入库!E:E)</f>
        <v>3.689266</v>
      </c>
      <c r="K31" s="47"/>
      <c r="L31" s="64" t="s">
        <v>204</v>
      </c>
      <c r="M31" s="65">
        <v>1.84</v>
      </c>
      <c r="N31" s="132"/>
      <c r="O31" s="13"/>
    </row>
    <row r="32" s="124" customFormat="true" ht="36" spans="1:15">
      <c r="A32" s="23">
        <v>28</v>
      </c>
      <c r="B32" s="24" t="s">
        <v>468</v>
      </c>
      <c r="C32" s="106" t="s">
        <v>417</v>
      </c>
      <c r="D32" s="25" t="s">
        <v>469</v>
      </c>
      <c r="E32" s="23"/>
      <c r="F32" s="129" t="s">
        <v>454</v>
      </c>
      <c r="G32" s="40">
        <v>3</v>
      </c>
      <c r="H32" s="37" t="s">
        <v>202</v>
      </c>
      <c r="I32" s="118" t="s">
        <v>203</v>
      </c>
      <c r="J32" s="75">
        <f>SUMIF(税务局提供税收入库!C:C,B32,税务局提供税收入库!E:E)</f>
        <v>0</v>
      </c>
      <c r="K32" s="47"/>
      <c r="L32" s="130" t="s">
        <v>204</v>
      </c>
      <c r="M32" s="65">
        <v>0</v>
      </c>
      <c r="N32" s="132" t="s">
        <v>470</v>
      </c>
      <c r="O32" s="13"/>
    </row>
    <row r="33" s="124" customFormat="true" ht="36" spans="1:15">
      <c r="A33" s="23">
        <v>29</v>
      </c>
      <c r="B33" s="24" t="s">
        <v>471</v>
      </c>
      <c r="C33" s="106" t="s">
        <v>440</v>
      </c>
      <c r="D33" s="25" t="s">
        <v>472</v>
      </c>
      <c r="E33" s="23"/>
      <c r="F33" s="129" t="s">
        <v>454</v>
      </c>
      <c r="G33" s="40">
        <v>3</v>
      </c>
      <c r="H33" s="37" t="s">
        <v>202</v>
      </c>
      <c r="I33" s="118" t="s">
        <v>203</v>
      </c>
      <c r="J33" s="75">
        <f>SUMIF(税务局提供税收入库!C:C,B33,税务局提供税收入库!E:E)</f>
        <v>3.501469</v>
      </c>
      <c r="K33" s="47" t="str">
        <f>VLOOKUP(B33,税务局提供税收入库!C:D,2,0)</f>
        <v>国家金库黄山市徽州区支库</v>
      </c>
      <c r="L33" s="130" t="s">
        <v>204</v>
      </c>
      <c r="M33" s="65">
        <v>1.75</v>
      </c>
      <c r="N33" s="132" t="s">
        <v>287</v>
      </c>
      <c r="O33" s="13"/>
    </row>
    <row r="34" s="124" customFormat="true" ht="38.25" spans="1:15">
      <c r="A34" s="23">
        <v>30</v>
      </c>
      <c r="B34" s="24" t="s">
        <v>473</v>
      </c>
      <c r="C34" s="106" t="s">
        <v>412</v>
      </c>
      <c r="D34" s="25" t="s">
        <v>474</v>
      </c>
      <c r="E34" s="23"/>
      <c r="F34" s="129" t="s">
        <v>454</v>
      </c>
      <c r="G34" s="40">
        <v>3</v>
      </c>
      <c r="H34" s="37" t="s">
        <v>202</v>
      </c>
      <c r="I34" s="118" t="s">
        <v>203</v>
      </c>
      <c r="J34" s="75">
        <f>SUMIF(税务局提供税收入库!C:C,B34,税务局提供税收入库!E:E)</f>
        <v>3.885948</v>
      </c>
      <c r="K34" s="131" t="s">
        <v>475</v>
      </c>
      <c r="L34" s="64" t="s">
        <v>204</v>
      </c>
      <c r="M34" s="65">
        <v>3</v>
      </c>
      <c r="N34" s="132"/>
      <c r="O34" s="13"/>
    </row>
    <row r="35" s="124" customFormat="true" ht="36" spans="1:15">
      <c r="A35" s="23">
        <v>31</v>
      </c>
      <c r="B35" s="24" t="s">
        <v>476</v>
      </c>
      <c r="C35" s="106" t="s">
        <v>440</v>
      </c>
      <c r="D35" s="25" t="s">
        <v>477</v>
      </c>
      <c r="E35" s="23"/>
      <c r="F35" s="129" t="s">
        <v>454</v>
      </c>
      <c r="G35" s="40">
        <v>3</v>
      </c>
      <c r="H35" s="37" t="s">
        <v>202</v>
      </c>
      <c r="I35" s="118" t="s">
        <v>203</v>
      </c>
      <c r="J35" s="75">
        <f>SUMIF(税务局提供税收入库!C:C,B35,税务局提供税收入库!E:E)</f>
        <v>11.04536</v>
      </c>
      <c r="K35" s="47" t="str">
        <f>VLOOKUP(B35,税务局提供税收入库!C:D,2,0)</f>
        <v>国家金库黄山市徽州区支库</v>
      </c>
      <c r="L35" s="64" t="s">
        <v>204</v>
      </c>
      <c r="M35" s="65">
        <v>3</v>
      </c>
      <c r="N35" s="132"/>
      <c r="O35" s="13"/>
    </row>
    <row r="36" s="124" customFormat="true" ht="36" spans="1:15">
      <c r="A36" s="23">
        <v>32</v>
      </c>
      <c r="B36" s="24" t="s">
        <v>478</v>
      </c>
      <c r="C36" s="106" t="s">
        <v>443</v>
      </c>
      <c r="D36" s="25" t="s">
        <v>479</v>
      </c>
      <c r="E36" s="23"/>
      <c r="F36" s="129" t="s">
        <v>454</v>
      </c>
      <c r="G36" s="40">
        <v>3</v>
      </c>
      <c r="H36" s="37" t="s">
        <v>202</v>
      </c>
      <c r="I36" s="118" t="s">
        <v>203</v>
      </c>
      <c r="J36" s="75">
        <f>SUMIF(税务局提供税收入库!C:C,B36,税务局提供税收入库!E:E)</f>
        <v>2.195257</v>
      </c>
      <c r="K36" s="47" t="str">
        <f>VLOOKUP(B36,税务局提供税收入库!C:D,2,0)</f>
        <v>国家金库祁门县支库</v>
      </c>
      <c r="L36" s="64" t="s">
        <v>204</v>
      </c>
      <c r="M36" s="65">
        <v>1.1</v>
      </c>
      <c r="N36" s="132"/>
      <c r="O36" s="13"/>
    </row>
    <row r="37" s="124" customFormat="true" ht="36" spans="1:15">
      <c r="A37" s="23">
        <v>33</v>
      </c>
      <c r="B37" s="24" t="s">
        <v>480</v>
      </c>
      <c r="C37" s="106" t="s">
        <v>417</v>
      </c>
      <c r="D37" s="25" t="s">
        <v>481</v>
      </c>
      <c r="E37" s="23"/>
      <c r="F37" s="129" t="s">
        <v>454</v>
      </c>
      <c r="G37" s="40">
        <v>3</v>
      </c>
      <c r="H37" s="37" t="s">
        <v>202</v>
      </c>
      <c r="I37" s="118" t="s">
        <v>203</v>
      </c>
      <c r="J37" s="75">
        <f>SUMIF(税务局提供税收入库!C:C,B37,税务局提供税收入库!E:E)</f>
        <v>0</v>
      </c>
      <c r="K37" s="47"/>
      <c r="L37" s="130" t="s">
        <v>204</v>
      </c>
      <c r="M37" s="65">
        <v>0</v>
      </c>
      <c r="N37" s="132" t="s">
        <v>482</v>
      </c>
      <c r="O37" s="13"/>
    </row>
    <row r="38" s="124" customFormat="true" ht="36" spans="1:15">
      <c r="A38" s="23">
        <v>34</v>
      </c>
      <c r="B38" s="24" t="s">
        <v>483</v>
      </c>
      <c r="C38" s="106" t="s">
        <v>440</v>
      </c>
      <c r="D38" s="25" t="s">
        <v>484</v>
      </c>
      <c r="E38" s="23"/>
      <c r="F38" s="129" t="s">
        <v>454</v>
      </c>
      <c r="G38" s="40">
        <v>3</v>
      </c>
      <c r="H38" s="37" t="s">
        <v>202</v>
      </c>
      <c r="I38" s="118" t="s">
        <v>203</v>
      </c>
      <c r="J38" s="75">
        <f>SUMIF(税务局提供税收入库!C:C,B38,税务局提供税收入库!E:E)</f>
        <v>15.01472</v>
      </c>
      <c r="K38" s="47" t="str">
        <f>VLOOKUP(B38,税务局提供税收入库!C:D,2,0)</f>
        <v>国家金库黄山市徽州区支库</v>
      </c>
      <c r="L38" s="130" t="s">
        <v>204</v>
      </c>
      <c r="M38" s="65">
        <v>3</v>
      </c>
      <c r="N38" s="132" t="s">
        <v>287</v>
      </c>
      <c r="O38" s="13"/>
    </row>
    <row r="39" s="124" customFormat="true" ht="36" spans="1:15">
      <c r="A39" s="23">
        <v>35</v>
      </c>
      <c r="B39" s="24" t="s">
        <v>485</v>
      </c>
      <c r="C39" s="106" t="s">
        <v>440</v>
      </c>
      <c r="D39" s="25" t="s">
        <v>486</v>
      </c>
      <c r="E39" s="23"/>
      <c r="F39" s="129" t="s">
        <v>454</v>
      </c>
      <c r="G39" s="40">
        <v>3</v>
      </c>
      <c r="H39" s="37" t="s">
        <v>202</v>
      </c>
      <c r="I39" s="118" t="s">
        <v>203</v>
      </c>
      <c r="J39" s="75">
        <f>SUMIF(税务局提供税收入库!C:C,B39,税务局提供税收入库!E:E)</f>
        <v>2.668105</v>
      </c>
      <c r="K39" s="47" t="str">
        <f>VLOOKUP(B39,税务局提供税收入库!C:D,2,0)</f>
        <v>国家金库黄山市徽州区支库</v>
      </c>
      <c r="L39" s="130" t="s">
        <v>204</v>
      </c>
      <c r="M39" s="65">
        <v>1.34</v>
      </c>
      <c r="N39" s="132" t="s">
        <v>287</v>
      </c>
      <c r="O39" s="13"/>
    </row>
    <row r="40" s="124" customFormat="true" ht="38.25" spans="1:15">
      <c r="A40" s="23">
        <v>36</v>
      </c>
      <c r="B40" s="24" t="s">
        <v>487</v>
      </c>
      <c r="C40" s="106" t="s">
        <v>443</v>
      </c>
      <c r="D40" s="25" t="s">
        <v>488</v>
      </c>
      <c r="E40" s="23"/>
      <c r="F40" s="129" t="s">
        <v>454</v>
      </c>
      <c r="G40" s="40">
        <v>3</v>
      </c>
      <c r="H40" s="37" t="s">
        <v>202</v>
      </c>
      <c r="I40" s="118" t="s">
        <v>203</v>
      </c>
      <c r="J40" s="75">
        <f>SUMIF(税务局提供税收入库!C:C,B40,税务局提供税收入库!E:E)</f>
        <v>203.184348</v>
      </c>
      <c r="K40" s="47" t="str">
        <f>VLOOKUP(B40,税务局提供税收入库!C:D,2,0)</f>
        <v>国家金库祁门县支库</v>
      </c>
      <c r="L40" s="130" t="s">
        <v>204</v>
      </c>
      <c r="M40" s="65">
        <v>3</v>
      </c>
      <c r="N40" s="132" t="s">
        <v>287</v>
      </c>
      <c r="O40" s="13"/>
    </row>
    <row r="41" s="124" customFormat="true" ht="36" spans="1:15">
      <c r="A41" s="23">
        <v>37</v>
      </c>
      <c r="B41" s="24" t="s">
        <v>489</v>
      </c>
      <c r="C41" s="106" t="s">
        <v>412</v>
      </c>
      <c r="D41" s="25" t="s">
        <v>490</v>
      </c>
      <c r="E41" s="23"/>
      <c r="F41" s="129" t="s">
        <v>454</v>
      </c>
      <c r="G41" s="40">
        <v>3</v>
      </c>
      <c r="H41" s="37" t="s">
        <v>202</v>
      </c>
      <c r="I41" s="118" t="s">
        <v>203</v>
      </c>
      <c r="J41" s="75">
        <f>SUMIF(税务局提供税收入库!C:C,B41,税务局提供税收入库!E:E)</f>
        <v>1.486206</v>
      </c>
      <c r="K41" s="47" t="str">
        <f>VLOOKUP(B41,税务局提供税收入库!C:D,2,0)</f>
        <v>国家金库黄山市屯溪区支库</v>
      </c>
      <c r="L41" s="64" t="s">
        <v>204</v>
      </c>
      <c r="M41" s="65">
        <v>0.74</v>
      </c>
      <c r="N41" s="132"/>
      <c r="O41" s="13"/>
    </row>
    <row r="42" s="124" customFormat="true" ht="36" spans="1:15">
      <c r="A42" s="23">
        <v>38</v>
      </c>
      <c r="B42" s="24" t="s">
        <v>491</v>
      </c>
      <c r="C42" s="106" t="s">
        <v>440</v>
      </c>
      <c r="D42" s="25" t="s">
        <v>492</v>
      </c>
      <c r="E42" s="23"/>
      <c r="F42" s="129" t="s">
        <v>454</v>
      </c>
      <c r="G42" s="40">
        <v>3</v>
      </c>
      <c r="H42" s="37" t="s">
        <v>202</v>
      </c>
      <c r="I42" s="118" t="s">
        <v>203</v>
      </c>
      <c r="J42" s="75">
        <f>SUMIF(税务局提供税收入库!C:C,B42,税务局提供税收入库!E:E)</f>
        <v>13.698596</v>
      </c>
      <c r="K42" s="47" t="str">
        <f>VLOOKUP(B42,税务局提供税收入库!C:D,2,0)</f>
        <v>国家金库黄山市徽州区支库</v>
      </c>
      <c r="L42" s="64" t="s">
        <v>204</v>
      </c>
      <c r="M42" s="65">
        <v>3</v>
      </c>
      <c r="N42" s="132"/>
      <c r="O42" s="13"/>
    </row>
    <row r="43" s="124" customFormat="true" ht="38.25" spans="1:15">
      <c r="A43" s="23">
        <v>39</v>
      </c>
      <c r="B43" s="24" t="s">
        <v>493</v>
      </c>
      <c r="C43" s="106" t="s">
        <v>412</v>
      </c>
      <c r="D43" s="25" t="s">
        <v>494</v>
      </c>
      <c r="E43" s="23"/>
      <c r="F43" s="129" t="s">
        <v>454</v>
      </c>
      <c r="G43" s="40">
        <v>3</v>
      </c>
      <c r="H43" s="37" t="s">
        <v>202</v>
      </c>
      <c r="I43" s="118" t="s">
        <v>203</v>
      </c>
      <c r="J43" s="75">
        <f>SUMIF(税务局提供税收入库!C:C,B43,税务局提供税收入库!E:E)</f>
        <v>2.490151</v>
      </c>
      <c r="K43" s="47" t="str">
        <f>VLOOKUP(B43,税务局提供税收入库!C:D,2,0)</f>
        <v>国家金库黄山市屯溪区支库</v>
      </c>
      <c r="L43" s="130" t="s">
        <v>204</v>
      </c>
      <c r="M43" s="65">
        <v>1.25</v>
      </c>
      <c r="N43" s="132" t="s">
        <v>287</v>
      </c>
      <c r="O43" s="13"/>
    </row>
    <row r="44" s="124" customFormat="true" ht="38.25" spans="1:15">
      <c r="A44" s="23">
        <v>40</v>
      </c>
      <c r="B44" s="24" t="s">
        <v>289</v>
      </c>
      <c r="C44" s="106" t="s">
        <v>412</v>
      </c>
      <c r="D44" s="25" t="s">
        <v>290</v>
      </c>
      <c r="E44" s="23"/>
      <c r="F44" s="129" t="s">
        <v>454</v>
      </c>
      <c r="G44" s="40">
        <v>3</v>
      </c>
      <c r="H44" s="37" t="s">
        <v>202</v>
      </c>
      <c r="I44" s="118" t="s">
        <v>203</v>
      </c>
      <c r="J44" s="75">
        <f>SUMIF(税务局提供税收入库!C:C,B44,税务局提供税收入库!E:E)</f>
        <v>0.104168</v>
      </c>
      <c r="K44" s="47" t="str">
        <f>VLOOKUP(B44,税务局提供税收入库!C:D,2,0)</f>
        <v>国家金库黄山市屯溪区支库</v>
      </c>
      <c r="L44" s="64" t="s">
        <v>204</v>
      </c>
      <c r="M44" s="65">
        <v>0.05</v>
      </c>
      <c r="N44" s="132"/>
      <c r="O44" s="13"/>
    </row>
    <row r="45" s="124" customFormat="true" ht="38.25" spans="1:15">
      <c r="A45" s="23">
        <v>41</v>
      </c>
      <c r="B45" s="24" t="s">
        <v>296</v>
      </c>
      <c r="C45" s="106" t="s">
        <v>443</v>
      </c>
      <c r="D45" s="25" t="s">
        <v>297</v>
      </c>
      <c r="E45" s="23"/>
      <c r="F45" s="129" t="s">
        <v>454</v>
      </c>
      <c r="G45" s="40">
        <v>3</v>
      </c>
      <c r="H45" s="37" t="s">
        <v>202</v>
      </c>
      <c r="I45" s="118" t="s">
        <v>203</v>
      </c>
      <c r="J45" s="75">
        <f>SUMIF(税务局提供税收入库!C:C,B45,税务局提供税收入库!E:E)</f>
        <v>5.079857</v>
      </c>
      <c r="K45" s="47" t="str">
        <f>VLOOKUP(B45,税务局提供税收入库!C:D,2,0)</f>
        <v>国家金库祁门县支库</v>
      </c>
      <c r="L45" s="64" t="s">
        <v>204</v>
      </c>
      <c r="M45" s="65">
        <v>2.54</v>
      </c>
      <c r="N45" s="132"/>
      <c r="O45" s="13"/>
    </row>
    <row r="46" s="124" customFormat="true" ht="48" spans="1:15">
      <c r="A46" s="23">
        <v>42</v>
      </c>
      <c r="B46" s="24" t="s">
        <v>495</v>
      </c>
      <c r="C46" s="106" t="s">
        <v>496</v>
      </c>
      <c r="D46" s="25" t="s">
        <v>497</v>
      </c>
      <c r="E46" s="23"/>
      <c r="F46" s="129" t="s">
        <v>498</v>
      </c>
      <c r="G46" s="40">
        <v>3</v>
      </c>
      <c r="H46" s="37" t="s">
        <v>202</v>
      </c>
      <c r="I46" s="118" t="s">
        <v>203</v>
      </c>
      <c r="J46" s="95">
        <f>SUMIF(税务局提供税收入库!C:C,B46,税务局提供税收入库!E:E)</f>
        <v>1755.727808</v>
      </c>
      <c r="K46" s="47" t="str">
        <f>VLOOKUP(B46,税务局提供税收入库!C:D,2,0)</f>
        <v>国家金库黄山市黄山区支库</v>
      </c>
      <c r="L46" s="64" t="s">
        <v>204</v>
      </c>
      <c r="M46" s="65">
        <v>3</v>
      </c>
      <c r="N46" s="132"/>
      <c r="O46" s="13"/>
    </row>
    <row r="47" s="124" customFormat="true" ht="48" spans="1:15">
      <c r="A47" s="23">
        <v>43</v>
      </c>
      <c r="B47" s="24" t="s">
        <v>499</v>
      </c>
      <c r="C47" s="106" t="s">
        <v>443</v>
      </c>
      <c r="D47" s="25" t="s">
        <v>500</v>
      </c>
      <c r="E47" s="23"/>
      <c r="F47" s="129" t="s">
        <v>498</v>
      </c>
      <c r="G47" s="40">
        <v>3</v>
      </c>
      <c r="H47" s="37" t="s">
        <v>202</v>
      </c>
      <c r="I47" s="118" t="s">
        <v>203</v>
      </c>
      <c r="J47" s="75">
        <f>SUMIF(税务局提供税收入库!C:C,B47,税务局提供税收入库!E:E)</f>
        <v>7.200201</v>
      </c>
      <c r="K47" s="47" t="str">
        <f>VLOOKUP(B47,税务局提供税收入库!C:D,2,0)</f>
        <v>国家金库祁门县支库</v>
      </c>
      <c r="L47" s="64" t="s">
        <v>204</v>
      </c>
      <c r="M47" s="65">
        <v>3</v>
      </c>
      <c r="N47" s="132"/>
      <c r="O47" s="13"/>
    </row>
    <row r="48" s="124" customFormat="true" ht="48" spans="1:15">
      <c r="A48" s="23">
        <v>44</v>
      </c>
      <c r="B48" s="24" t="s">
        <v>501</v>
      </c>
      <c r="C48" s="106" t="s">
        <v>433</v>
      </c>
      <c r="D48" s="25" t="s">
        <v>502</v>
      </c>
      <c r="E48" s="23"/>
      <c r="F48" s="129" t="s">
        <v>498</v>
      </c>
      <c r="G48" s="40">
        <v>3</v>
      </c>
      <c r="H48" s="37" t="s">
        <v>202</v>
      </c>
      <c r="I48" s="118" t="s">
        <v>203</v>
      </c>
      <c r="J48" s="75">
        <f>SUMIF(税务局提供税收入库!C:C,B48,税务局提供税收入库!E:E)</f>
        <v>72.444054</v>
      </c>
      <c r="K48" s="47" t="str">
        <f>VLOOKUP(B48,税务局提供税收入库!C:D,2,0)</f>
        <v>国家金库休宁县支库</v>
      </c>
      <c r="L48" s="64" t="s">
        <v>204</v>
      </c>
      <c r="M48" s="65">
        <v>3</v>
      </c>
      <c r="N48" s="132"/>
      <c r="O48" s="13"/>
    </row>
    <row r="49" s="124" customFormat="true" ht="48" spans="1:15">
      <c r="A49" s="23">
        <v>45</v>
      </c>
      <c r="B49" s="24" t="s">
        <v>503</v>
      </c>
      <c r="C49" s="106" t="s">
        <v>407</v>
      </c>
      <c r="D49" s="25" t="s">
        <v>504</v>
      </c>
      <c r="E49" s="23"/>
      <c r="F49" s="129" t="s">
        <v>498</v>
      </c>
      <c r="G49" s="40">
        <v>3</v>
      </c>
      <c r="H49" s="37" t="s">
        <v>202</v>
      </c>
      <c r="I49" s="118" t="s">
        <v>203</v>
      </c>
      <c r="J49" s="75">
        <f>SUMIF(税务局提供税收入库!C:C,B49,税务局提供税收入库!E:E)</f>
        <v>293.364159</v>
      </c>
      <c r="K49" s="47" t="str">
        <f>VLOOKUP(B49,税务局提供税收入库!C:D,2,0)</f>
        <v>国家金库黟县支库</v>
      </c>
      <c r="L49" s="64" t="s">
        <v>204</v>
      </c>
      <c r="M49" s="65">
        <v>3</v>
      </c>
      <c r="N49" s="132"/>
      <c r="O49" s="13"/>
    </row>
    <row r="50" s="124" customFormat="true" ht="48" spans="1:15">
      <c r="A50" s="23">
        <v>46</v>
      </c>
      <c r="B50" s="24" t="s">
        <v>505</v>
      </c>
      <c r="C50" s="106" t="s">
        <v>443</v>
      </c>
      <c r="D50" s="25" t="s">
        <v>506</v>
      </c>
      <c r="E50" s="23"/>
      <c r="F50" s="129" t="s">
        <v>498</v>
      </c>
      <c r="G50" s="40">
        <v>3</v>
      </c>
      <c r="H50" s="37" t="s">
        <v>202</v>
      </c>
      <c r="I50" s="118" t="s">
        <v>203</v>
      </c>
      <c r="J50" s="75">
        <f>SUMIF(税务局提供税收入库!C:C,B50,税务局提供税收入库!E:E)</f>
        <v>3.733774</v>
      </c>
      <c r="K50" s="47" t="str">
        <f>VLOOKUP(B50,税务局提供税收入库!C:D,2,0)</f>
        <v>国家金库祁门县支库</v>
      </c>
      <c r="L50" s="64" t="s">
        <v>204</v>
      </c>
      <c r="M50" s="65">
        <v>1.86</v>
      </c>
      <c r="N50" s="132"/>
      <c r="O50" s="13"/>
    </row>
    <row r="51" s="124" customFormat="true" ht="48" spans="1:15">
      <c r="A51" s="23">
        <v>47</v>
      </c>
      <c r="B51" s="24" t="s">
        <v>507</v>
      </c>
      <c r="C51" s="106" t="s">
        <v>496</v>
      </c>
      <c r="D51" s="25" t="s">
        <v>508</v>
      </c>
      <c r="E51" s="23"/>
      <c r="F51" s="129" t="s">
        <v>498</v>
      </c>
      <c r="G51" s="40">
        <v>3</v>
      </c>
      <c r="H51" s="37" t="s">
        <v>202</v>
      </c>
      <c r="I51" s="118" t="s">
        <v>203</v>
      </c>
      <c r="J51" s="75">
        <f>SUMIF(税务局提供税收入库!C:C,B51,税务局提供税收入库!E:E)</f>
        <v>47.124314</v>
      </c>
      <c r="K51" s="47" t="str">
        <f>VLOOKUP(B51,税务局提供税收入库!C:D,2,0)</f>
        <v>国家金库黄山市黄山区支库</v>
      </c>
      <c r="L51" s="64" t="s">
        <v>232</v>
      </c>
      <c r="M51" s="65">
        <v>0</v>
      </c>
      <c r="N51" s="132" t="s">
        <v>509</v>
      </c>
      <c r="O51" s="13"/>
    </row>
    <row r="52" s="124" customFormat="true" ht="48" spans="1:15">
      <c r="A52" s="23">
        <v>48</v>
      </c>
      <c r="B52" s="24" t="s">
        <v>222</v>
      </c>
      <c r="C52" s="106" t="s">
        <v>412</v>
      </c>
      <c r="D52" s="25" t="s">
        <v>223</v>
      </c>
      <c r="E52" s="23"/>
      <c r="F52" s="129" t="s">
        <v>498</v>
      </c>
      <c r="G52" s="40">
        <v>3</v>
      </c>
      <c r="H52" s="37" t="s">
        <v>202</v>
      </c>
      <c r="I52" s="118" t="s">
        <v>203</v>
      </c>
      <c r="J52" s="75">
        <f>SUMIF(税务局提供税收入库!C:C,B52,税务局提供税收入库!E:E)</f>
        <v>0</v>
      </c>
      <c r="K52" s="47"/>
      <c r="L52" s="64" t="s">
        <v>204</v>
      </c>
      <c r="M52" s="65">
        <v>0</v>
      </c>
      <c r="N52" s="107" t="s">
        <v>510</v>
      </c>
      <c r="O52" s="13"/>
    </row>
    <row r="53" s="124" customFormat="true" ht="48" spans="1:15">
      <c r="A53" s="23">
        <v>49</v>
      </c>
      <c r="B53" s="24" t="s">
        <v>261</v>
      </c>
      <c r="C53" s="106" t="s">
        <v>417</v>
      </c>
      <c r="D53" s="25" t="s">
        <v>262</v>
      </c>
      <c r="E53" s="23"/>
      <c r="F53" s="129" t="s">
        <v>498</v>
      </c>
      <c r="G53" s="40">
        <v>3</v>
      </c>
      <c r="H53" s="37" t="s">
        <v>202</v>
      </c>
      <c r="I53" s="118" t="s">
        <v>203</v>
      </c>
      <c r="J53" s="75">
        <f>SUMIF(税务局提供税收入库!C:C,B53,税务局提供税收入库!E:E)</f>
        <v>0</v>
      </c>
      <c r="K53" s="47"/>
      <c r="L53" s="64" t="s">
        <v>204</v>
      </c>
      <c r="M53" s="65">
        <v>0</v>
      </c>
      <c r="N53" s="107" t="s">
        <v>510</v>
      </c>
      <c r="O53" s="13"/>
    </row>
    <row r="54" s="124" customFormat="true" ht="48" spans="1:15">
      <c r="A54" s="23">
        <v>50</v>
      </c>
      <c r="B54" s="24" t="s">
        <v>217</v>
      </c>
      <c r="C54" s="106" t="s">
        <v>412</v>
      </c>
      <c r="D54" s="25" t="s">
        <v>218</v>
      </c>
      <c r="E54" s="23"/>
      <c r="F54" s="129" t="s">
        <v>498</v>
      </c>
      <c r="G54" s="40">
        <v>3</v>
      </c>
      <c r="H54" s="37" t="s">
        <v>202</v>
      </c>
      <c r="I54" s="118" t="s">
        <v>203</v>
      </c>
      <c r="J54" s="75">
        <f>SUMIF(税务局提供税收入库!C:C,B54,税务局提供税收入库!E:E)</f>
        <v>36.643861</v>
      </c>
      <c r="K54" s="106" t="s">
        <v>219</v>
      </c>
      <c r="L54" s="64" t="s">
        <v>204</v>
      </c>
      <c r="M54" s="133">
        <v>3</v>
      </c>
      <c r="N54" s="107" t="s">
        <v>511</v>
      </c>
      <c r="O54" s="13"/>
    </row>
    <row r="55" s="124" customFormat="true" ht="48" spans="1:15">
      <c r="A55" s="23">
        <v>51</v>
      </c>
      <c r="B55" s="24" t="s">
        <v>512</v>
      </c>
      <c r="C55" s="106" t="s">
        <v>433</v>
      </c>
      <c r="D55" s="25" t="s">
        <v>513</v>
      </c>
      <c r="E55" s="23"/>
      <c r="F55" s="129" t="s">
        <v>514</v>
      </c>
      <c r="G55" s="40">
        <v>5</v>
      </c>
      <c r="H55" s="37" t="s">
        <v>202</v>
      </c>
      <c r="I55" s="118" t="s">
        <v>203</v>
      </c>
      <c r="J55" s="75">
        <f>SUMIF(税务局提供税收入库!C:C,B55,税务局提供税收入库!E:E)</f>
        <v>120.787216</v>
      </c>
      <c r="K55" s="47" t="str">
        <f>VLOOKUP(B55,税务局提供税收入库!C:D,2,0)</f>
        <v>国家金库休宁县支库</v>
      </c>
      <c r="L55" s="130" t="s">
        <v>204</v>
      </c>
      <c r="M55" s="65">
        <v>5</v>
      </c>
      <c r="N55" s="132" t="s">
        <v>287</v>
      </c>
      <c r="O55" s="13"/>
    </row>
    <row r="56" s="124" customFormat="true" ht="48" spans="1:15">
      <c r="A56" s="23">
        <v>52</v>
      </c>
      <c r="B56" s="24" t="s">
        <v>515</v>
      </c>
      <c r="C56" s="106" t="s">
        <v>412</v>
      </c>
      <c r="D56" s="25" t="s">
        <v>516</v>
      </c>
      <c r="E56" s="23"/>
      <c r="F56" s="129" t="s">
        <v>514</v>
      </c>
      <c r="G56" s="40">
        <v>5</v>
      </c>
      <c r="H56" s="37" t="s">
        <v>202</v>
      </c>
      <c r="I56" s="118" t="s">
        <v>203</v>
      </c>
      <c r="J56" s="75">
        <f>SUMIF(税务局提供税收入库!C:C,B56,税务局提供税收入库!E:E)</f>
        <v>105.975912</v>
      </c>
      <c r="K56" s="47" t="str">
        <f>VLOOKUP(B56,税务局提供税收入库!C:D,2,0)</f>
        <v>国家金库黄山市中心支库</v>
      </c>
      <c r="L56" s="64" t="s">
        <v>204</v>
      </c>
      <c r="M56" s="65">
        <v>5</v>
      </c>
      <c r="N56" s="132"/>
      <c r="O56" s="13"/>
    </row>
    <row r="57" s="124" customFormat="true" ht="48" spans="1:15">
      <c r="A57" s="23">
        <v>53</v>
      </c>
      <c r="B57" s="24" t="s">
        <v>517</v>
      </c>
      <c r="C57" s="106" t="s">
        <v>412</v>
      </c>
      <c r="D57" s="25" t="s">
        <v>518</v>
      </c>
      <c r="E57" s="23"/>
      <c r="F57" s="129" t="s">
        <v>514</v>
      </c>
      <c r="G57" s="40">
        <v>5</v>
      </c>
      <c r="H57" s="37" t="s">
        <v>202</v>
      </c>
      <c r="I57" s="118" t="s">
        <v>203</v>
      </c>
      <c r="J57" s="75">
        <f>SUMIF(税务局提供税收入库!C:C,B57,税务局提供税收入库!E:E)</f>
        <v>-20.640416</v>
      </c>
      <c r="K57" s="47" t="str">
        <f>VLOOKUP(B57,税务局提供税收入库!C:D,2,0)</f>
        <v>国家金库黄山市中心支库</v>
      </c>
      <c r="L57" s="64" t="s">
        <v>204</v>
      </c>
      <c r="M57" s="65">
        <v>0</v>
      </c>
      <c r="N57" s="107" t="s">
        <v>519</v>
      </c>
      <c r="O57" s="13"/>
    </row>
    <row r="58" s="124" customFormat="true" ht="48" spans="1:15">
      <c r="A58" s="23">
        <v>54</v>
      </c>
      <c r="B58" s="24" t="s">
        <v>520</v>
      </c>
      <c r="C58" s="106" t="s">
        <v>412</v>
      </c>
      <c r="D58" s="25" t="s">
        <v>521</v>
      </c>
      <c r="E58" s="23"/>
      <c r="F58" s="129" t="s">
        <v>514</v>
      </c>
      <c r="G58" s="40">
        <v>5</v>
      </c>
      <c r="H58" s="37" t="s">
        <v>202</v>
      </c>
      <c r="I58" s="118" t="s">
        <v>203</v>
      </c>
      <c r="J58" s="75">
        <f>SUMIF(税务局提供税收入库!C:C,B58,税务局提供税收入库!E:E)</f>
        <v>186.014107</v>
      </c>
      <c r="K58" s="47" t="str">
        <f>VLOOKUP(B58,税务局提供税收入库!C:D,2,0)</f>
        <v>国家金库黄山市中心支库</v>
      </c>
      <c r="L58" s="64" t="s">
        <v>204</v>
      </c>
      <c r="M58" s="65">
        <v>5</v>
      </c>
      <c r="N58" s="132"/>
      <c r="O58" s="13"/>
    </row>
    <row r="59" s="124" customFormat="true" ht="48" spans="1:15">
      <c r="A59" s="23">
        <v>55</v>
      </c>
      <c r="B59" s="24" t="s">
        <v>522</v>
      </c>
      <c r="C59" s="106" t="s">
        <v>412</v>
      </c>
      <c r="D59" s="25" t="s">
        <v>523</v>
      </c>
      <c r="E59" s="23"/>
      <c r="F59" s="129" t="s">
        <v>514</v>
      </c>
      <c r="G59" s="40">
        <v>5</v>
      </c>
      <c r="H59" s="37" t="s">
        <v>202</v>
      </c>
      <c r="I59" s="118" t="s">
        <v>203</v>
      </c>
      <c r="J59" s="75">
        <f>SUMIF(税务局提供税收入库!C:C,B59,税务局提供税收入库!E:E)</f>
        <v>160.035385</v>
      </c>
      <c r="K59" s="47" t="str">
        <f>VLOOKUP(B59,税务局提供税收入库!C:D,2,0)</f>
        <v>国家金库黄山市中心支库</v>
      </c>
      <c r="L59" s="64" t="s">
        <v>204</v>
      </c>
      <c r="M59" s="65">
        <v>5</v>
      </c>
      <c r="N59" s="132"/>
      <c r="O59" s="13"/>
    </row>
    <row r="60" s="124" customFormat="true" ht="48" spans="1:15">
      <c r="A60" s="23">
        <v>56</v>
      </c>
      <c r="B60" s="24" t="s">
        <v>524</v>
      </c>
      <c r="C60" s="106" t="s">
        <v>412</v>
      </c>
      <c r="D60" s="25" t="s">
        <v>525</v>
      </c>
      <c r="E60" s="23"/>
      <c r="F60" s="129" t="s">
        <v>514</v>
      </c>
      <c r="G60" s="40">
        <v>5</v>
      </c>
      <c r="H60" s="37" t="s">
        <v>202</v>
      </c>
      <c r="I60" s="118" t="s">
        <v>203</v>
      </c>
      <c r="J60" s="75">
        <f>SUMIF(税务局提供税收入库!C:C,B60,税务局提供税收入库!E:E)</f>
        <v>3.152471</v>
      </c>
      <c r="K60" s="47" t="str">
        <f>VLOOKUP(B60,税务局提供税收入库!C:D,2,0)</f>
        <v>国家金库黄山市屯溪区支库</v>
      </c>
      <c r="L60" s="64" t="s">
        <v>204</v>
      </c>
      <c r="M60" s="65">
        <v>1.57</v>
      </c>
      <c r="N60" s="132"/>
      <c r="O60" s="13"/>
    </row>
    <row r="61" s="124" customFormat="true" ht="48" spans="1:15">
      <c r="A61" s="23">
        <v>57</v>
      </c>
      <c r="B61" s="24" t="s">
        <v>526</v>
      </c>
      <c r="C61" s="106" t="s">
        <v>412</v>
      </c>
      <c r="D61" s="25" t="s">
        <v>527</v>
      </c>
      <c r="E61" s="23"/>
      <c r="F61" s="129" t="s">
        <v>514</v>
      </c>
      <c r="G61" s="40">
        <v>5</v>
      </c>
      <c r="H61" s="37" t="s">
        <v>202</v>
      </c>
      <c r="I61" s="118" t="s">
        <v>203</v>
      </c>
      <c r="J61" s="75">
        <f>SUMIF(税务局提供税收入库!C:C,B61,税务局提供税收入库!E:E)</f>
        <v>77.460202</v>
      </c>
      <c r="K61" s="47" t="str">
        <f>VLOOKUP(B61,税务局提供税收入库!C:D,2,0)</f>
        <v>国家金库黄山市屯溪区支库</v>
      </c>
      <c r="L61" s="64" t="s">
        <v>204</v>
      </c>
      <c r="M61" s="65">
        <v>5</v>
      </c>
      <c r="N61" s="132"/>
      <c r="O61" s="13"/>
    </row>
    <row r="62" s="124" customFormat="true" ht="48" spans="1:15">
      <c r="A62" s="23">
        <v>58</v>
      </c>
      <c r="B62" s="24" t="s">
        <v>528</v>
      </c>
      <c r="C62" s="106" t="s">
        <v>407</v>
      </c>
      <c r="D62" s="25" t="s">
        <v>529</v>
      </c>
      <c r="E62" s="23"/>
      <c r="F62" s="129" t="s">
        <v>514</v>
      </c>
      <c r="G62" s="40">
        <v>5</v>
      </c>
      <c r="H62" s="37" t="s">
        <v>202</v>
      </c>
      <c r="I62" s="118" t="s">
        <v>203</v>
      </c>
      <c r="J62" s="75">
        <f>SUMIF(税务局提供税收入库!C:C,B62,税务局提供税收入库!E:E)</f>
        <v>52.793201</v>
      </c>
      <c r="K62" s="47" t="str">
        <f>VLOOKUP(B62,税务局提供税收入库!C:D,2,0)</f>
        <v>国家金库黟县支库</v>
      </c>
      <c r="L62" s="64" t="s">
        <v>204</v>
      </c>
      <c r="M62" s="65">
        <v>5</v>
      </c>
      <c r="N62" s="132"/>
      <c r="O62" s="13"/>
    </row>
    <row r="63" s="124" customFormat="true" ht="48" spans="1:15">
      <c r="A63" s="23">
        <v>59</v>
      </c>
      <c r="B63" s="24" t="s">
        <v>530</v>
      </c>
      <c r="C63" s="106" t="s">
        <v>412</v>
      </c>
      <c r="D63" s="25" t="s">
        <v>531</v>
      </c>
      <c r="E63" s="23"/>
      <c r="F63" s="129" t="s">
        <v>514</v>
      </c>
      <c r="G63" s="40">
        <v>5</v>
      </c>
      <c r="H63" s="37" t="s">
        <v>202</v>
      </c>
      <c r="I63" s="118" t="s">
        <v>203</v>
      </c>
      <c r="J63" s="75">
        <f>SUMIF(税务局提供税收入库!C:C,B63,税务局提供税收入库!E:E)</f>
        <v>10.616005</v>
      </c>
      <c r="K63" s="47" t="str">
        <f>VLOOKUP(B63,税务局提供税收入库!C:D,2,0)</f>
        <v>国家金库黄山市屯溪区支库</v>
      </c>
      <c r="L63" s="64" t="s">
        <v>204</v>
      </c>
      <c r="M63" s="65">
        <v>5</v>
      </c>
      <c r="N63" s="132"/>
      <c r="O63" s="13"/>
    </row>
    <row r="64" s="124" customFormat="true" ht="48" spans="1:15">
      <c r="A64" s="23">
        <v>60</v>
      </c>
      <c r="B64" s="24" t="s">
        <v>532</v>
      </c>
      <c r="C64" s="106" t="s">
        <v>417</v>
      </c>
      <c r="D64" s="25" t="s">
        <v>533</v>
      </c>
      <c r="E64" s="23"/>
      <c r="F64" s="129" t="s">
        <v>514</v>
      </c>
      <c r="G64" s="40">
        <v>5</v>
      </c>
      <c r="H64" s="37" t="s">
        <v>202</v>
      </c>
      <c r="I64" s="118" t="s">
        <v>203</v>
      </c>
      <c r="J64" s="75">
        <f>SUMIF(税务局提供税收入库!C:C,B64,税务局提供税收入库!E:E)</f>
        <v>43.473256</v>
      </c>
      <c r="K64" s="47" t="str">
        <f>VLOOKUP(B64,税务局提供税收入库!C:D,2,0)</f>
        <v>国家金库歙县支库</v>
      </c>
      <c r="L64" s="64" t="s">
        <v>204</v>
      </c>
      <c r="M64" s="65">
        <v>5</v>
      </c>
      <c r="N64" s="132"/>
      <c r="O64" s="13"/>
    </row>
    <row r="65" s="124" customFormat="true" ht="48" spans="1:15">
      <c r="A65" s="23">
        <v>61</v>
      </c>
      <c r="B65" s="24" t="s">
        <v>534</v>
      </c>
      <c r="C65" s="106" t="s">
        <v>412</v>
      </c>
      <c r="D65" s="25" t="s">
        <v>535</v>
      </c>
      <c r="E65" s="23"/>
      <c r="F65" s="129" t="s">
        <v>514</v>
      </c>
      <c r="G65" s="40">
        <v>5</v>
      </c>
      <c r="H65" s="37" t="s">
        <v>202</v>
      </c>
      <c r="I65" s="118" t="s">
        <v>203</v>
      </c>
      <c r="J65" s="75">
        <f>SUMIF(税务局提供税收入库!C:C,B65,税务局提供税收入库!E:E)</f>
        <v>47.076127</v>
      </c>
      <c r="K65" s="47" t="str">
        <f>VLOOKUP(B65,税务局提供税收入库!C:D,2,0)</f>
        <v>国家金库黄山市屯溪区支库</v>
      </c>
      <c r="L65" s="64" t="s">
        <v>204</v>
      </c>
      <c r="M65" s="65">
        <v>5</v>
      </c>
      <c r="N65" s="132"/>
      <c r="O65" s="13"/>
    </row>
    <row r="66" s="124" customFormat="true" ht="48" spans="1:15">
      <c r="A66" s="23">
        <v>62</v>
      </c>
      <c r="B66" s="24" t="s">
        <v>536</v>
      </c>
      <c r="C66" s="106" t="s">
        <v>440</v>
      </c>
      <c r="D66" s="25" t="s">
        <v>537</v>
      </c>
      <c r="E66" s="23"/>
      <c r="F66" s="129" t="s">
        <v>514</v>
      </c>
      <c r="G66" s="40">
        <v>5</v>
      </c>
      <c r="H66" s="37" t="s">
        <v>202</v>
      </c>
      <c r="I66" s="118" t="s">
        <v>203</v>
      </c>
      <c r="J66" s="75">
        <f>SUMIF(税务局提供税收入库!C:C,B66,税务局提供税收入库!E:E)</f>
        <v>565.971129</v>
      </c>
      <c r="K66" s="47" t="str">
        <f>VLOOKUP(B66,税务局提供税收入库!C:D,2,0)</f>
        <v>国家金库黄山市徽州区支库</v>
      </c>
      <c r="L66" s="130" t="s">
        <v>204</v>
      </c>
      <c r="M66" s="65">
        <v>5</v>
      </c>
      <c r="N66" s="132" t="s">
        <v>287</v>
      </c>
      <c r="O66" s="13"/>
    </row>
    <row r="67" s="124" customFormat="true" ht="41" customHeight="true" spans="1:15">
      <c r="A67" s="23">
        <v>63</v>
      </c>
      <c r="B67" s="24" t="s">
        <v>207</v>
      </c>
      <c r="C67" s="106" t="s">
        <v>412</v>
      </c>
      <c r="D67" s="25" t="s">
        <v>208</v>
      </c>
      <c r="E67" s="23"/>
      <c r="F67" s="129" t="s">
        <v>514</v>
      </c>
      <c r="G67" s="40">
        <v>5</v>
      </c>
      <c r="H67" s="37" t="s">
        <v>202</v>
      </c>
      <c r="I67" s="118" t="s">
        <v>203</v>
      </c>
      <c r="J67" s="75">
        <f>SUMIF(税务局提供税收入库!C:C,B67,税务局提供税收入库!E:E)</f>
        <v>1391.066492</v>
      </c>
      <c r="K67" s="106" t="s">
        <v>209</v>
      </c>
      <c r="L67" s="64" t="s">
        <v>204</v>
      </c>
      <c r="M67" s="65">
        <v>5</v>
      </c>
      <c r="N67" s="132"/>
      <c r="O67" s="13"/>
    </row>
    <row r="68" s="124" customFormat="true" ht="42" customHeight="true" spans="1:15">
      <c r="A68" s="23">
        <v>64</v>
      </c>
      <c r="B68" s="24" t="s">
        <v>256</v>
      </c>
      <c r="C68" s="106" t="s">
        <v>440</v>
      </c>
      <c r="D68" s="25" t="s">
        <v>257</v>
      </c>
      <c r="E68" s="23"/>
      <c r="F68" s="129" t="s">
        <v>514</v>
      </c>
      <c r="G68" s="40">
        <v>5</v>
      </c>
      <c r="H68" s="37" t="s">
        <v>202</v>
      </c>
      <c r="I68" s="118" t="s">
        <v>203</v>
      </c>
      <c r="J68" s="75">
        <f>SUMIF(税务局提供税收入库!C:C,B68,税务局提供税收入库!E:E)</f>
        <v>59.44211</v>
      </c>
      <c r="K68" s="106" t="s">
        <v>258</v>
      </c>
      <c r="L68" s="64" t="s">
        <v>204</v>
      </c>
      <c r="M68" s="65">
        <v>5</v>
      </c>
      <c r="N68" s="132"/>
      <c r="O68" s="13"/>
    </row>
    <row r="69" s="124" customFormat="true" ht="48" spans="1:15">
      <c r="A69" s="23">
        <v>65</v>
      </c>
      <c r="B69" s="24" t="s">
        <v>538</v>
      </c>
      <c r="C69" s="106" t="s">
        <v>443</v>
      </c>
      <c r="D69" s="25" t="s">
        <v>539</v>
      </c>
      <c r="E69" s="23"/>
      <c r="F69" s="129" t="s">
        <v>514</v>
      </c>
      <c r="G69" s="40">
        <v>5</v>
      </c>
      <c r="H69" s="37" t="s">
        <v>202</v>
      </c>
      <c r="I69" s="118" t="s">
        <v>203</v>
      </c>
      <c r="J69" s="75">
        <f>SUMIF(税务局提供税收入库!C:C,B69,税务局提供税收入库!E:E)</f>
        <v>0.304403</v>
      </c>
      <c r="K69" s="47" t="str">
        <f>VLOOKUP(B69,税务局提供税收入库!C:D,2,0)</f>
        <v>国家金库祁门县支库</v>
      </c>
      <c r="L69" s="130" t="s">
        <v>204</v>
      </c>
      <c r="M69" s="65">
        <v>0.15</v>
      </c>
      <c r="N69" s="132" t="s">
        <v>287</v>
      </c>
      <c r="O69" s="13"/>
    </row>
    <row r="70" s="124" customFormat="true" ht="48" spans="1:15">
      <c r="A70" s="23">
        <v>66</v>
      </c>
      <c r="B70" s="24" t="s">
        <v>540</v>
      </c>
      <c r="C70" s="106" t="s">
        <v>412</v>
      </c>
      <c r="D70" s="25" t="s">
        <v>541</v>
      </c>
      <c r="E70" s="23"/>
      <c r="F70" s="129" t="s">
        <v>514</v>
      </c>
      <c r="G70" s="40">
        <v>5</v>
      </c>
      <c r="H70" s="37" t="s">
        <v>202</v>
      </c>
      <c r="I70" s="118" t="s">
        <v>203</v>
      </c>
      <c r="J70" s="75">
        <f>SUMIF(税务局提供税收入库!C:C,B70,税务局提供税收入库!E:E)</f>
        <v>58.994561</v>
      </c>
      <c r="K70" s="47" t="str">
        <f>VLOOKUP(B70,税务局提供税收入库!C:D,2,0)</f>
        <v>国家金库安徽黄山高新技术产业开发区支库</v>
      </c>
      <c r="L70" s="130" t="s">
        <v>204</v>
      </c>
      <c r="M70" s="65">
        <v>5</v>
      </c>
      <c r="N70" s="132" t="s">
        <v>287</v>
      </c>
      <c r="O70" s="13"/>
    </row>
    <row r="71" s="124" customFormat="true" ht="48" spans="1:15">
      <c r="A71" s="23">
        <v>67</v>
      </c>
      <c r="B71" s="24" t="s">
        <v>542</v>
      </c>
      <c r="C71" s="106" t="s">
        <v>412</v>
      </c>
      <c r="D71" s="25" t="s">
        <v>543</v>
      </c>
      <c r="E71" s="23"/>
      <c r="F71" s="129" t="s">
        <v>514</v>
      </c>
      <c r="G71" s="40">
        <v>5</v>
      </c>
      <c r="H71" s="37" t="s">
        <v>202</v>
      </c>
      <c r="I71" s="118" t="s">
        <v>203</v>
      </c>
      <c r="J71" s="75">
        <f>SUMIF(税务局提供税收入库!C:C,B71,税务局提供税收入库!E:E)</f>
        <v>128.428407</v>
      </c>
      <c r="K71" s="131" t="s">
        <v>544</v>
      </c>
      <c r="L71" s="130" t="s">
        <v>204</v>
      </c>
      <c r="M71" s="65">
        <v>5</v>
      </c>
      <c r="N71" s="132" t="s">
        <v>287</v>
      </c>
      <c r="O71" s="13"/>
    </row>
    <row r="72" s="124" customFormat="true" ht="48" spans="1:15">
      <c r="A72" s="23">
        <v>68</v>
      </c>
      <c r="B72" s="24" t="s">
        <v>545</v>
      </c>
      <c r="C72" s="106" t="s">
        <v>440</v>
      </c>
      <c r="D72" s="25" t="s">
        <v>546</v>
      </c>
      <c r="E72" s="23"/>
      <c r="F72" s="129" t="s">
        <v>514</v>
      </c>
      <c r="G72" s="40">
        <v>5</v>
      </c>
      <c r="H72" s="37" t="s">
        <v>202</v>
      </c>
      <c r="I72" s="118" t="s">
        <v>203</v>
      </c>
      <c r="J72" s="75">
        <f>SUMIF(税务局提供税收入库!C:C,B72,税务局提供税收入库!E:E)</f>
        <v>0.013632</v>
      </c>
      <c r="K72" s="47" t="str">
        <f>VLOOKUP(B72,税务局提供税收入库!C:D,2,0)</f>
        <v>国家金库黄山市徽州区支库</v>
      </c>
      <c r="L72" s="130" t="s">
        <v>204</v>
      </c>
      <c r="M72" s="65">
        <v>0</v>
      </c>
      <c r="N72" s="132" t="s">
        <v>547</v>
      </c>
      <c r="O72" s="13"/>
    </row>
    <row r="73" s="124" customFormat="true" ht="48" spans="1:15">
      <c r="A73" s="23">
        <v>69</v>
      </c>
      <c r="B73" s="24" t="s">
        <v>548</v>
      </c>
      <c r="C73" s="106" t="s">
        <v>412</v>
      </c>
      <c r="D73" s="25" t="s">
        <v>549</v>
      </c>
      <c r="E73" s="23"/>
      <c r="F73" s="129" t="s">
        <v>514</v>
      </c>
      <c r="G73" s="40">
        <v>5</v>
      </c>
      <c r="H73" s="37" t="s">
        <v>202</v>
      </c>
      <c r="I73" s="118" t="s">
        <v>203</v>
      </c>
      <c r="J73" s="75">
        <f>SUMIF(税务局提供税收入库!C:C,B73,税务局提供税收入库!E:E)</f>
        <v>41.945177</v>
      </c>
      <c r="K73" s="47" t="str">
        <f>VLOOKUP(B73,税务局提供税收入库!C:D,2,0)</f>
        <v>国家金库黄山市屯溪区支库</v>
      </c>
      <c r="L73" s="130" t="s">
        <v>204</v>
      </c>
      <c r="M73" s="65">
        <v>5</v>
      </c>
      <c r="N73" s="132" t="s">
        <v>287</v>
      </c>
      <c r="O73" s="13"/>
    </row>
    <row r="74" s="124" customFormat="true" ht="48" spans="1:15">
      <c r="A74" s="23">
        <v>70</v>
      </c>
      <c r="B74" s="24" t="s">
        <v>285</v>
      </c>
      <c r="C74" s="106" t="s">
        <v>412</v>
      </c>
      <c r="D74" s="25" t="s">
        <v>286</v>
      </c>
      <c r="E74" s="23"/>
      <c r="F74" s="129" t="s">
        <v>514</v>
      </c>
      <c r="G74" s="40">
        <v>5</v>
      </c>
      <c r="H74" s="37" t="s">
        <v>202</v>
      </c>
      <c r="I74" s="118" t="s">
        <v>203</v>
      </c>
      <c r="J74" s="75">
        <f>SUMIF(税务局提供税收入库!C:C,B74,税务局提供税收入库!E:E)</f>
        <v>0</v>
      </c>
      <c r="K74" s="47"/>
      <c r="L74" s="130" t="s">
        <v>204</v>
      </c>
      <c r="M74" s="65">
        <v>0</v>
      </c>
      <c r="N74" s="132" t="s">
        <v>482</v>
      </c>
      <c r="O74" s="13"/>
    </row>
    <row r="75" s="124" customFormat="true" ht="48" spans="1:15">
      <c r="A75" s="23">
        <v>71</v>
      </c>
      <c r="B75" s="24" t="s">
        <v>294</v>
      </c>
      <c r="C75" s="106" t="s">
        <v>407</v>
      </c>
      <c r="D75" s="25" t="s">
        <v>295</v>
      </c>
      <c r="E75" s="23"/>
      <c r="F75" s="129" t="s">
        <v>514</v>
      </c>
      <c r="G75" s="40">
        <v>5</v>
      </c>
      <c r="H75" s="37" t="s">
        <v>202</v>
      </c>
      <c r="I75" s="118" t="s">
        <v>203</v>
      </c>
      <c r="J75" s="75">
        <f>SUMIF(税务局提供税收入库!C:C,B75,税务局提供税收入库!E:E)</f>
        <v>95.066458</v>
      </c>
      <c r="K75" s="47" t="str">
        <f>VLOOKUP(B75,税务局提供税收入库!C:D,2,0)</f>
        <v>国家金库黟县支库</v>
      </c>
      <c r="L75" s="64" t="s">
        <v>550</v>
      </c>
      <c r="M75" s="65">
        <v>5</v>
      </c>
      <c r="N75" s="132"/>
      <c r="O75" s="13"/>
    </row>
    <row r="76" s="124" customFormat="true" ht="48" spans="1:15">
      <c r="A76" s="23">
        <v>72</v>
      </c>
      <c r="B76" s="24" t="s">
        <v>292</v>
      </c>
      <c r="C76" s="106" t="s">
        <v>417</v>
      </c>
      <c r="D76" s="25" t="s">
        <v>293</v>
      </c>
      <c r="E76" s="23"/>
      <c r="F76" s="129" t="s">
        <v>514</v>
      </c>
      <c r="G76" s="40">
        <v>5</v>
      </c>
      <c r="H76" s="37" t="s">
        <v>202</v>
      </c>
      <c r="I76" s="118" t="s">
        <v>203</v>
      </c>
      <c r="J76" s="75">
        <f>SUMIF(税务局提供税收入库!C:C,B76,税务局提供税收入库!E:E)</f>
        <v>353.929431</v>
      </c>
      <c r="K76" s="47" t="str">
        <f>VLOOKUP(B76,税务局提供税收入库!C:D,2,0)</f>
        <v>国家金库歙县支库</v>
      </c>
      <c r="L76" s="130" t="s">
        <v>550</v>
      </c>
      <c r="M76" s="65">
        <v>5</v>
      </c>
      <c r="N76" s="132" t="s">
        <v>287</v>
      </c>
      <c r="O76" s="13"/>
    </row>
    <row r="77" s="124" customFormat="true" ht="48" spans="1:15">
      <c r="A77" s="23">
        <v>73</v>
      </c>
      <c r="B77" s="24" t="s">
        <v>551</v>
      </c>
      <c r="C77" s="106" t="s">
        <v>417</v>
      </c>
      <c r="D77" s="25" t="s">
        <v>552</v>
      </c>
      <c r="E77" s="23"/>
      <c r="F77" s="129" t="s">
        <v>553</v>
      </c>
      <c r="G77" s="40">
        <v>5</v>
      </c>
      <c r="H77" s="37" t="s">
        <v>202</v>
      </c>
      <c r="I77" s="118" t="s">
        <v>203</v>
      </c>
      <c r="J77" s="75">
        <f>SUMIF(税务局提供税收入库!C:C,B77,税务局提供税收入库!E:E)</f>
        <v>235.756107</v>
      </c>
      <c r="K77" s="47" t="str">
        <f>VLOOKUP(B77,税务局提供税收入库!C:D,2,0)</f>
        <v>国家金库歙县支库</v>
      </c>
      <c r="L77" s="130" t="s">
        <v>550</v>
      </c>
      <c r="M77" s="65">
        <v>5</v>
      </c>
      <c r="N77" s="132" t="s">
        <v>287</v>
      </c>
      <c r="O77" s="13"/>
    </row>
    <row r="78" s="124" customFormat="true" ht="48" spans="1:15">
      <c r="A78" s="23">
        <v>74</v>
      </c>
      <c r="B78" s="24" t="s">
        <v>554</v>
      </c>
      <c r="C78" s="106" t="s">
        <v>412</v>
      </c>
      <c r="D78" s="25" t="s">
        <v>555</v>
      </c>
      <c r="E78" s="23"/>
      <c r="F78" s="129" t="s">
        <v>553</v>
      </c>
      <c r="G78" s="40">
        <v>5</v>
      </c>
      <c r="H78" s="37" t="s">
        <v>202</v>
      </c>
      <c r="I78" s="118" t="s">
        <v>203</v>
      </c>
      <c r="J78" s="75">
        <f>SUMIF(税务局提供税收入库!C:C,B78,税务局提供税收入库!E:E)</f>
        <v>176.99642</v>
      </c>
      <c r="K78" s="47" t="str">
        <f>VLOOKUP(B78,税务局提供税收入库!C:D,2,0)</f>
        <v>国家金库黄山市中心支库</v>
      </c>
      <c r="L78" s="64" t="s">
        <v>204</v>
      </c>
      <c r="M78" s="65">
        <v>5</v>
      </c>
      <c r="N78" s="132"/>
      <c r="O78" s="13"/>
    </row>
    <row r="79" s="124" customFormat="true" ht="48" spans="1:15">
      <c r="A79" s="23">
        <v>75</v>
      </c>
      <c r="B79" s="24" t="s">
        <v>556</v>
      </c>
      <c r="C79" s="106" t="s">
        <v>412</v>
      </c>
      <c r="D79" s="25" t="s">
        <v>557</v>
      </c>
      <c r="E79" s="23"/>
      <c r="F79" s="129" t="s">
        <v>558</v>
      </c>
      <c r="G79" s="40">
        <v>8</v>
      </c>
      <c r="H79" s="37" t="s">
        <v>202</v>
      </c>
      <c r="I79" s="118" t="s">
        <v>203</v>
      </c>
      <c r="J79" s="75">
        <f>SUMIF(税务局提供税收入库!C:C,B79,税务局提供税收入库!E:E)</f>
        <v>5281.113362</v>
      </c>
      <c r="K79" s="47" t="str">
        <f>VLOOKUP(B79,税务局提供税收入库!C:D,2,0)</f>
        <v>国家金库黄山市中心支库</v>
      </c>
      <c r="L79" s="64" t="s">
        <v>204</v>
      </c>
      <c r="M79" s="65">
        <v>8</v>
      </c>
      <c r="N79" s="132"/>
      <c r="O79" s="13"/>
    </row>
    <row r="80" s="124" customFormat="true" ht="48" spans="1:15">
      <c r="A80" s="23">
        <v>76</v>
      </c>
      <c r="B80" s="24" t="s">
        <v>559</v>
      </c>
      <c r="C80" s="106" t="s">
        <v>496</v>
      </c>
      <c r="D80" s="25" t="s">
        <v>560</v>
      </c>
      <c r="E80" s="23"/>
      <c r="F80" s="129" t="s">
        <v>558</v>
      </c>
      <c r="G80" s="40">
        <v>8</v>
      </c>
      <c r="H80" s="37" t="s">
        <v>202</v>
      </c>
      <c r="I80" s="118" t="s">
        <v>203</v>
      </c>
      <c r="J80" s="75">
        <f>SUMIF(税务局提供税收入库!C:C,B80,税务局提供税收入库!E:E)</f>
        <v>24.84274</v>
      </c>
      <c r="K80" s="47" t="str">
        <f>VLOOKUP(B80,税务局提供税收入库!C:D,2,0)</f>
        <v>国家金库黄山市黄山区支库</v>
      </c>
      <c r="L80" s="64" t="s">
        <v>204</v>
      </c>
      <c r="M80" s="65">
        <v>8</v>
      </c>
      <c r="N80" s="132"/>
      <c r="O80" s="13"/>
    </row>
    <row r="81" s="124" customFormat="true" ht="48" spans="1:15">
      <c r="A81" s="23">
        <v>77</v>
      </c>
      <c r="B81" s="24" t="s">
        <v>561</v>
      </c>
      <c r="C81" s="106" t="s">
        <v>412</v>
      </c>
      <c r="D81" s="25" t="s">
        <v>562</v>
      </c>
      <c r="E81" s="23"/>
      <c r="F81" s="129" t="s">
        <v>558</v>
      </c>
      <c r="G81" s="40">
        <v>8</v>
      </c>
      <c r="H81" s="37" t="s">
        <v>202</v>
      </c>
      <c r="I81" s="118" t="s">
        <v>203</v>
      </c>
      <c r="J81" s="75">
        <f>SUMIF(税务局提供税收入库!C:C,B81,税务局提供税收入库!E:E)</f>
        <v>14.829252</v>
      </c>
      <c r="K81" s="47" t="str">
        <f>VLOOKUP(B81,税务局提供税收入库!C:D,2,0)</f>
        <v>国家金库黄山市中心支库</v>
      </c>
      <c r="L81" s="64" t="s">
        <v>204</v>
      </c>
      <c r="M81" s="65">
        <v>8</v>
      </c>
      <c r="N81" s="132"/>
      <c r="O81" s="13"/>
    </row>
    <row r="82" s="124" customFormat="true" ht="48" spans="1:15">
      <c r="A82" s="23">
        <v>78</v>
      </c>
      <c r="B82" s="24" t="s">
        <v>563</v>
      </c>
      <c r="C82" s="106" t="s">
        <v>412</v>
      </c>
      <c r="D82" s="25" t="s">
        <v>564</v>
      </c>
      <c r="E82" s="23"/>
      <c r="F82" s="129" t="s">
        <v>558</v>
      </c>
      <c r="G82" s="40">
        <v>8</v>
      </c>
      <c r="H82" s="37" t="s">
        <v>202</v>
      </c>
      <c r="I82" s="118" t="s">
        <v>203</v>
      </c>
      <c r="J82" s="95">
        <f>SUMIF(税务局提供税收入库!C:C,B82,税务局提供税收入库!E:E)</f>
        <v>1074.385595</v>
      </c>
      <c r="K82" s="47" t="str">
        <f>VLOOKUP(B82,税务局提供税收入库!C:D,2,0)</f>
        <v>国家金库黄山市屯溪区支库</v>
      </c>
      <c r="L82" s="64" t="s">
        <v>232</v>
      </c>
      <c r="M82" s="65">
        <v>0</v>
      </c>
      <c r="N82" s="132" t="s">
        <v>565</v>
      </c>
      <c r="O82" s="13"/>
    </row>
    <row r="83" s="124" customFormat="true" ht="48" spans="1:15">
      <c r="A83" s="23">
        <v>79</v>
      </c>
      <c r="B83" s="24" t="s">
        <v>566</v>
      </c>
      <c r="C83" s="106" t="s">
        <v>433</v>
      </c>
      <c r="D83" s="25" t="s">
        <v>567</v>
      </c>
      <c r="E83" s="23"/>
      <c r="F83" s="129" t="s">
        <v>558</v>
      </c>
      <c r="G83" s="40">
        <v>8</v>
      </c>
      <c r="H83" s="37" t="s">
        <v>202</v>
      </c>
      <c r="I83" s="118" t="s">
        <v>203</v>
      </c>
      <c r="J83" s="75">
        <f>SUMIF(税务局提供税收入库!C:C,B83,税务局提供税收入库!E:E)</f>
        <v>599.740768</v>
      </c>
      <c r="K83" s="47" t="str">
        <f>VLOOKUP(B83,税务局提供税收入库!C:D,2,0)</f>
        <v>国家金库休宁县支库</v>
      </c>
      <c r="L83" s="64" t="s">
        <v>204</v>
      </c>
      <c r="M83" s="65">
        <v>8</v>
      </c>
      <c r="N83" s="132"/>
      <c r="O83" s="13"/>
    </row>
    <row r="84" s="124" customFormat="true" ht="48" spans="1:15">
      <c r="A84" s="23">
        <v>80</v>
      </c>
      <c r="B84" s="24" t="s">
        <v>568</v>
      </c>
      <c r="C84" s="106" t="s">
        <v>412</v>
      </c>
      <c r="D84" s="25" t="s">
        <v>569</v>
      </c>
      <c r="E84" s="23"/>
      <c r="F84" s="129" t="s">
        <v>558</v>
      </c>
      <c r="G84" s="40">
        <v>8</v>
      </c>
      <c r="H84" s="37" t="s">
        <v>202</v>
      </c>
      <c r="I84" s="118" t="s">
        <v>203</v>
      </c>
      <c r="J84" s="75">
        <f>SUMIF(税务局提供税收入库!C:C,B84,税务局提供税收入库!E:E)</f>
        <v>25.667651</v>
      </c>
      <c r="K84" s="47" t="str">
        <f>VLOOKUP(B84,税务局提供税收入库!C:D,2,0)</f>
        <v>国家金库黄山市中心支库</v>
      </c>
      <c r="L84" s="64" t="s">
        <v>204</v>
      </c>
      <c r="M84" s="65">
        <v>8</v>
      </c>
      <c r="N84" s="132"/>
      <c r="O84" s="13"/>
    </row>
    <row r="85" s="124" customFormat="true" ht="48" spans="1:15">
      <c r="A85" s="23">
        <v>81</v>
      </c>
      <c r="B85" s="24" t="s">
        <v>570</v>
      </c>
      <c r="C85" s="106" t="s">
        <v>407</v>
      </c>
      <c r="D85" s="25" t="s">
        <v>571</v>
      </c>
      <c r="E85" s="23"/>
      <c r="F85" s="129" t="s">
        <v>558</v>
      </c>
      <c r="G85" s="40">
        <v>8</v>
      </c>
      <c r="H85" s="37" t="s">
        <v>202</v>
      </c>
      <c r="I85" s="118" t="s">
        <v>203</v>
      </c>
      <c r="J85" s="75">
        <f>SUMIF(税务局提供税收入库!C:C,B85,税务局提供税收入库!E:E)</f>
        <v>57.013529</v>
      </c>
      <c r="K85" s="47" t="str">
        <f>VLOOKUP(B85,税务局提供税收入库!C:D,2,0)</f>
        <v>国家金库黟县支库</v>
      </c>
      <c r="L85" s="64" t="s">
        <v>204</v>
      </c>
      <c r="M85" s="65">
        <v>8</v>
      </c>
      <c r="N85" s="132"/>
      <c r="O85" s="13"/>
    </row>
    <row r="86" s="124" customFormat="true" ht="48" spans="1:15">
      <c r="A86" s="23">
        <v>82</v>
      </c>
      <c r="B86" s="24" t="s">
        <v>572</v>
      </c>
      <c r="C86" s="106" t="s">
        <v>417</v>
      </c>
      <c r="D86" s="25" t="s">
        <v>573</v>
      </c>
      <c r="E86" s="23" t="s">
        <v>305</v>
      </c>
      <c r="F86" s="129" t="s">
        <v>574</v>
      </c>
      <c r="G86" s="40">
        <v>1</v>
      </c>
      <c r="H86" s="37" t="s">
        <v>202</v>
      </c>
      <c r="I86" s="118" t="s">
        <v>203</v>
      </c>
      <c r="J86" s="75">
        <f>SUMIF(税务局提供税收入库!C:C,B86,税务局提供税收入库!E:E)</f>
        <v>0.22384</v>
      </c>
      <c r="K86" s="47" t="str">
        <f>VLOOKUP(B86,税务局提供税收入库!C:D,2,0)</f>
        <v>国家金库歙县支库</v>
      </c>
      <c r="L86" s="64" t="s">
        <v>204</v>
      </c>
      <c r="M86" s="65">
        <v>0.11</v>
      </c>
      <c r="N86" s="132"/>
      <c r="O86" s="13"/>
    </row>
    <row r="87" s="124" customFormat="true" ht="48" spans="1:15">
      <c r="A87" s="23">
        <v>83</v>
      </c>
      <c r="B87" s="24" t="s">
        <v>575</v>
      </c>
      <c r="C87" s="106" t="s">
        <v>440</v>
      </c>
      <c r="D87" s="25" t="s">
        <v>576</v>
      </c>
      <c r="E87" s="23" t="s">
        <v>577</v>
      </c>
      <c r="F87" s="129" t="s">
        <v>574</v>
      </c>
      <c r="G87" s="40">
        <v>1</v>
      </c>
      <c r="H87" s="37" t="s">
        <v>202</v>
      </c>
      <c r="I87" s="118" t="s">
        <v>203</v>
      </c>
      <c r="J87" s="75">
        <f>SUMIF(税务局提供税收入库!C:C,B87,税务局提供税收入库!E:E)</f>
        <v>15.193898</v>
      </c>
      <c r="K87" s="47" t="str">
        <f>VLOOKUP(B87,税务局提供税收入库!C:D,2,0)</f>
        <v>国家金库黄山市徽州区支库</v>
      </c>
      <c r="L87" s="64" t="s">
        <v>204</v>
      </c>
      <c r="M87" s="65">
        <v>1</v>
      </c>
      <c r="N87" s="132"/>
      <c r="O87" s="13"/>
    </row>
    <row r="88" s="124" customFormat="true" ht="48" spans="1:15">
      <c r="A88" s="23">
        <v>84</v>
      </c>
      <c r="B88" s="24" t="s">
        <v>578</v>
      </c>
      <c r="C88" s="106" t="s">
        <v>412</v>
      </c>
      <c r="D88" s="25" t="s">
        <v>579</v>
      </c>
      <c r="E88" s="23" t="s">
        <v>314</v>
      </c>
      <c r="F88" s="129" t="s">
        <v>574</v>
      </c>
      <c r="G88" s="40">
        <v>1</v>
      </c>
      <c r="H88" s="37" t="s">
        <v>202</v>
      </c>
      <c r="I88" s="118" t="s">
        <v>203</v>
      </c>
      <c r="J88" s="75">
        <f>SUMIF(税务局提供税收入库!C:C,B88,税务局提供税收入库!E:E)</f>
        <v>0.451785</v>
      </c>
      <c r="K88" s="47" t="str">
        <f>VLOOKUP(B88,税务局提供税收入库!C:D,2,0)</f>
        <v>国家金库黄山市屯溪区支库</v>
      </c>
      <c r="L88" s="64" t="s">
        <v>204</v>
      </c>
      <c r="M88" s="65">
        <v>0.22</v>
      </c>
      <c r="N88" s="132"/>
      <c r="O88" s="13"/>
    </row>
    <row r="89" s="124" customFormat="true" ht="48" spans="1:15">
      <c r="A89" s="23">
        <v>85</v>
      </c>
      <c r="B89" s="24" t="s">
        <v>580</v>
      </c>
      <c r="C89" s="106" t="s">
        <v>443</v>
      </c>
      <c r="D89" s="25" t="s">
        <v>581</v>
      </c>
      <c r="E89" s="23" t="s">
        <v>582</v>
      </c>
      <c r="F89" s="129" t="s">
        <v>574</v>
      </c>
      <c r="G89" s="40">
        <v>1</v>
      </c>
      <c r="H89" s="37" t="s">
        <v>202</v>
      </c>
      <c r="I89" s="118" t="s">
        <v>203</v>
      </c>
      <c r="J89" s="75">
        <f>SUMIF(税务局提供税收入库!C:C,B89,税务局提供税收入库!E:E)</f>
        <v>3.362055</v>
      </c>
      <c r="K89" s="47" t="str">
        <f>VLOOKUP(B89,税务局提供税收入库!C:D,2,0)</f>
        <v>国家金库祁门县支库</v>
      </c>
      <c r="L89" s="64" t="s">
        <v>204</v>
      </c>
      <c r="M89" s="65">
        <v>1</v>
      </c>
      <c r="N89" s="132"/>
      <c r="O89" s="13"/>
    </row>
    <row r="90" s="124" customFormat="true" ht="48" spans="1:15">
      <c r="A90" s="23">
        <v>86</v>
      </c>
      <c r="B90" s="24" t="s">
        <v>583</v>
      </c>
      <c r="C90" s="106" t="s">
        <v>440</v>
      </c>
      <c r="D90" s="25" t="s">
        <v>584</v>
      </c>
      <c r="E90" s="23" t="s">
        <v>305</v>
      </c>
      <c r="F90" s="129" t="s">
        <v>574</v>
      </c>
      <c r="G90" s="40">
        <v>1</v>
      </c>
      <c r="H90" s="37" t="s">
        <v>202</v>
      </c>
      <c r="I90" s="118" t="s">
        <v>203</v>
      </c>
      <c r="J90" s="75">
        <f>SUMIF(税务局提供税收入库!C:C,B90,税务局提供税收入库!E:E)</f>
        <v>3.026743</v>
      </c>
      <c r="K90" s="47" t="str">
        <f>VLOOKUP(B90,税务局提供税收入库!C:D,2,0)</f>
        <v>国家金库黄山市徽州区支库</v>
      </c>
      <c r="L90" s="64" t="s">
        <v>204</v>
      </c>
      <c r="M90" s="65">
        <v>1</v>
      </c>
      <c r="N90" s="132"/>
      <c r="O90" s="13"/>
    </row>
    <row r="91" s="124" customFormat="true" ht="48" spans="1:15">
      <c r="A91" s="23">
        <v>87</v>
      </c>
      <c r="B91" s="24" t="s">
        <v>585</v>
      </c>
      <c r="C91" s="106" t="s">
        <v>433</v>
      </c>
      <c r="D91" s="25" t="s">
        <v>586</v>
      </c>
      <c r="E91" s="23" t="s">
        <v>587</v>
      </c>
      <c r="F91" s="129" t="s">
        <v>588</v>
      </c>
      <c r="G91" s="40">
        <v>1</v>
      </c>
      <c r="H91" s="37" t="s">
        <v>202</v>
      </c>
      <c r="I91" s="118" t="s">
        <v>203</v>
      </c>
      <c r="J91" s="75">
        <f>SUMIF(税务局提供税收入库!C:C,B91,税务局提供税收入库!E:E)</f>
        <v>0.335044</v>
      </c>
      <c r="K91" s="47" t="str">
        <f>VLOOKUP(B91,税务局提供税收入库!C:D,2,0)</f>
        <v>国家金库休宁县支库</v>
      </c>
      <c r="L91" s="64" t="s">
        <v>204</v>
      </c>
      <c r="M91" s="65">
        <v>0.17</v>
      </c>
      <c r="N91" s="132"/>
      <c r="O91" s="13"/>
    </row>
    <row r="92" s="124" customFormat="true" ht="48" spans="1:15">
      <c r="A92" s="23">
        <v>88</v>
      </c>
      <c r="B92" s="24" t="s">
        <v>589</v>
      </c>
      <c r="C92" s="106" t="s">
        <v>433</v>
      </c>
      <c r="D92" s="25" t="s">
        <v>590</v>
      </c>
      <c r="E92" s="23" t="s">
        <v>587</v>
      </c>
      <c r="F92" s="129" t="s">
        <v>588</v>
      </c>
      <c r="G92" s="40">
        <v>1</v>
      </c>
      <c r="H92" s="37" t="s">
        <v>202</v>
      </c>
      <c r="I92" s="118" t="s">
        <v>203</v>
      </c>
      <c r="J92" s="75">
        <f>SUMIF(税务局提供税收入库!C:C,B92,税务局提供税收入库!E:E)</f>
        <v>0</v>
      </c>
      <c r="K92" s="47"/>
      <c r="L92" s="64" t="s">
        <v>204</v>
      </c>
      <c r="M92" s="65">
        <v>0</v>
      </c>
      <c r="N92" s="132" t="s">
        <v>455</v>
      </c>
      <c r="O92" s="13"/>
    </row>
    <row r="93" s="124" customFormat="true" ht="48" spans="1:15">
      <c r="A93" s="23">
        <v>89</v>
      </c>
      <c r="B93" s="24" t="s">
        <v>591</v>
      </c>
      <c r="C93" s="106" t="s">
        <v>412</v>
      </c>
      <c r="D93" s="25" t="s">
        <v>592</v>
      </c>
      <c r="E93" s="23" t="s">
        <v>593</v>
      </c>
      <c r="F93" s="129" t="s">
        <v>588</v>
      </c>
      <c r="G93" s="40">
        <v>1</v>
      </c>
      <c r="H93" s="37" t="s">
        <v>202</v>
      </c>
      <c r="I93" s="118" t="s">
        <v>203</v>
      </c>
      <c r="J93" s="75">
        <f>SUMIF(税务局提供税收入库!C:C,B93,税务局提供税收入库!E:E)</f>
        <v>0</v>
      </c>
      <c r="K93" s="47"/>
      <c r="L93" s="64" t="s">
        <v>204</v>
      </c>
      <c r="M93" s="65">
        <v>0</v>
      </c>
      <c r="N93" s="132" t="s">
        <v>455</v>
      </c>
      <c r="O93" s="13"/>
    </row>
    <row r="94" s="124" customFormat="true" ht="48" spans="1:15">
      <c r="A94" s="23">
        <v>90</v>
      </c>
      <c r="B94" s="24" t="s">
        <v>594</v>
      </c>
      <c r="C94" s="106" t="s">
        <v>440</v>
      </c>
      <c r="D94" s="25" t="s">
        <v>595</v>
      </c>
      <c r="E94" s="23" t="s">
        <v>596</v>
      </c>
      <c r="F94" s="129" t="s">
        <v>588</v>
      </c>
      <c r="G94" s="40">
        <v>1</v>
      </c>
      <c r="H94" s="37" t="s">
        <v>202</v>
      </c>
      <c r="I94" s="118" t="s">
        <v>203</v>
      </c>
      <c r="J94" s="75">
        <v>3.94</v>
      </c>
      <c r="K94" s="47"/>
      <c r="L94" s="64" t="s">
        <v>204</v>
      </c>
      <c r="M94" s="65">
        <v>1</v>
      </c>
      <c r="N94" s="132"/>
      <c r="O94" s="13"/>
    </row>
    <row r="95" s="124" customFormat="true" ht="48" spans="1:15">
      <c r="A95" s="23">
        <v>91</v>
      </c>
      <c r="B95" s="24" t="s">
        <v>597</v>
      </c>
      <c r="C95" s="106" t="s">
        <v>440</v>
      </c>
      <c r="D95" s="25" t="s">
        <v>598</v>
      </c>
      <c r="E95" s="23" t="s">
        <v>599</v>
      </c>
      <c r="F95" s="129" t="s">
        <v>588</v>
      </c>
      <c r="G95" s="40">
        <v>1</v>
      </c>
      <c r="H95" s="37" t="s">
        <v>202</v>
      </c>
      <c r="I95" s="118" t="s">
        <v>203</v>
      </c>
      <c r="J95" s="75">
        <f>SUMIF(税务局提供税收入库!C:C,B95,税务局提供税收入库!E:E)</f>
        <v>4.865875</v>
      </c>
      <c r="K95" s="47" t="str">
        <f>VLOOKUP(B95,税务局提供税收入库!C:D,2,0)</f>
        <v>国家金库黄山市徽州区支库</v>
      </c>
      <c r="L95" s="64" t="s">
        <v>204</v>
      </c>
      <c r="M95" s="65">
        <v>1</v>
      </c>
      <c r="N95" s="132"/>
      <c r="O95" s="13"/>
    </row>
    <row r="96" s="124" customFormat="true" ht="48" spans="1:15">
      <c r="A96" s="23">
        <v>92</v>
      </c>
      <c r="B96" s="24" t="s">
        <v>600</v>
      </c>
      <c r="C96" s="106" t="s">
        <v>412</v>
      </c>
      <c r="D96" s="25" t="s">
        <v>601</v>
      </c>
      <c r="E96" s="23" t="s">
        <v>340</v>
      </c>
      <c r="F96" s="129" t="s">
        <v>602</v>
      </c>
      <c r="G96" s="40">
        <v>1</v>
      </c>
      <c r="H96" s="37" t="s">
        <v>202</v>
      </c>
      <c r="I96" s="118" t="s">
        <v>203</v>
      </c>
      <c r="J96" s="75">
        <v>0.3</v>
      </c>
      <c r="K96" s="47"/>
      <c r="L96" s="64" t="s">
        <v>204</v>
      </c>
      <c r="M96" s="65">
        <v>0.15</v>
      </c>
      <c r="N96" s="132"/>
      <c r="O96" s="13"/>
    </row>
    <row r="97" s="124" customFormat="true" ht="48" spans="1:15">
      <c r="A97" s="23">
        <v>93</v>
      </c>
      <c r="B97" s="24" t="s">
        <v>603</v>
      </c>
      <c r="C97" s="106" t="s">
        <v>412</v>
      </c>
      <c r="D97" s="25" t="s">
        <v>604</v>
      </c>
      <c r="E97" s="23" t="s">
        <v>364</v>
      </c>
      <c r="F97" s="129" t="s">
        <v>602</v>
      </c>
      <c r="G97" s="40">
        <v>1</v>
      </c>
      <c r="H97" s="37" t="s">
        <v>202</v>
      </c>
      <c r="I97" s="118" t="s">
        <v>203</v>
      </c>
      <c r="J97" s="75">
        <v>1.2</v>
      </c>
      <c r="K97" s="47"/>
      <c r="L97" s="64" t="s">
        <v>204</v>
      </c>
      <c r="M97" s="65">
        <v>0.6</v>
      </c>
      <c r="N97" s="132"/>
      <c r="O97" s="13"/>
    </row>
    <row r="98" s="124" customFormat="true" ht="48" spans="1:15">
      <c r="A98" s="23">
        <v>94</v>
      </c>
      <c r="B98" s="24" t="s">
        <v>605</v>
      </c>
      <c r="C98" s="106" t="s">
        <v>412</v>
      </c>
      <c r="D98" s="25" t="s">
        <v>606</v>
      </c>
      <c r="E98" s="23" t="s">
        <v>364</v>
      </c>
      <c r="F98" s="129" t="s">
        <v>602</v>
      </c>
      <c r="G98" s="40">
        <v>1</v>
      </c>
      <c r="H98" s="37" t="s">
        <v>202</v>
      </c>
      <c r="I98" s="118" t="s">
        <v>203</v>
      </c>
      <c r="J98" s="75">
        <f>SUMIF(税务局提供税收入库!C:C,B98,税务局提供税收入库!E:E)</f>
        <v>0.059903</v>
      </c>
      <c r="K98" s="47" t="str">
        <f>VLOOKUP(B98,税务局提供税收入库!C:D,2,0)</f>
        <v>国家金库黄山市屯溪区支库</v>
      </c>
      <c r="L98" s="64" t="s">
        <v>204</v>
      </c>
      <c r="M98" s="65">
        <v>0.03</v>
      </c>
      <c r="N98" s="132"/>
      <c r="O98" s="13"/>
    </row>
    <row r="99" s="124" customFormat="true" ht="48" spans="1:15">
      <c r="A99" s="23">
        <v>95</v>
      </c>
      <c r="B99" s="24" t="s">
        <v>607</v>
      </c>
      <c r="C99" s="106" t="s">
        <v>407</v>
      </c>
      <c r="D99" s="171" t="s">
        <v>608</v>
      </c>
      <c r="E99" s="23" t="s">
        <v>609</v>
      </c>
      <c r="F99" s="129" t="s">
        <v>602</v>
      </c>
      <c r="G99" s="40">
        <v>1</v>
      </c>
      <c r="H99" s="37" t="s">
        <v>202</v>
      </c>
      <c r="I99" s="118" t="s">
        <v>203</v>
      </c>
      <c r="J99" s="75">
        <f>SUMIF(税务局提供税收入库!C:C,B99,税务局提供税收入库!E:E)</f>
        <v>0</v>
      </c>
      <c r="K99" s="47"/>
      <c r="L99" s="64" t="s">
        <v>204</v>
      </c>
      <c r="M99" s="65">
        <v>0</v>
      </c>
      <c r="N99" s="132" t="s">
        <v>455</v>
      </c>
      <c r="O99" s="13"/>
    </row>
    <row r="100" s="124" customFormat="true" ht="48" spans="1:15">
      <c r="A100" s="23">
        <v>96</v>
      </c>
      <c r="B100" s="24" t="s">
        <v>610</v>
      </c>
      <c r="C100" s="106" t="s">
        <v>417</v>
      </c>
      <c r="D100" s="25" t="s">
        <v>611</v>
      </c>
      <c r="E100" s="23">
        <v>6110</v>
      </c>
      <c r="F100" s="129" t="s">
        <v>602</v>
      </c>
      <c r="G100" s="40">
        <v>1</v>
      </c>
      <c r="H100" s="37" t="s">
        <v>202</v>
      </c>
      <c r="I100" s="118" t="s">
        <v>203</v>
      </c>
      <c r="J100" s="75">
        <f>SUMIF(税务局提供税收入库!C:C,B100,税务局提供税收入库!E:E)</f>
        <v>0.440441</v>
      </c>
      <c r="K100" s="47" t="str">
        <f>VLOOKUP(B100,税务局提供税收入库!C:D,2,0)</f>
        <v>国家金库歙县支库</v>
      </c>
      <c r="L100" s="64" t="s">
        <v>204</v>
      </c>
      <c r="M100" s="65">
        <v>0.22</v>
      </c>
      <c r="N100" s="132"/>
      <c r="O100" s="13"/>
    </row>
    <row r="101" s="124" customFormat="true" ht="48" spans="1:15">
      <c r="A101" s="23">
        <v>97</v>
      </c>
      <c r="B101" s="24" t="s">
        <v>612</v>
      </c>
      <c r="C101" s="106" t="s">
        <v>412</v>
      </c>
      <c r="D101" s="171" t="s">
        <v>613</v>
      </c>
      <c r="E101" s="23">
        <v>6210</v>
      </c>
      <c r="F101" s="129" t="s">
        <v>614</v>
      </c>
      <c r="G101" s="40">
        <v>1</v>
      </c>
      <c r="H101" s="37" t="s">
        <v>202</v>
      </c>
      <c r="I101" s="118" t="s">
        <v>203</v>
      </c>
      <c r="J101" s="75">
        <f>SUMIF(税务局提供税收入库!C:C,B101,税务局提供税收入库!E:E)</f>
        <v>0</v>
      </c>
      <c r="K101" s="47"/>
      <c r="L101" s="64" t="s">
        <v>204</v>
      </c>
      <c r="M101" s="65">
        <v>0</v>
      </c>
      <c r="N101" s="132" t="s">
        <v>455</v>
      </c>
      <c r="O101" s="13"/>
    </row>
    <row r="102" s="124" customFormat="true" ht="48" spans="1:15">
      <c r="A102" s="23">
        <v>98</v>
      </c>
      <c r="B102" s="24" t="s">
        <v>615</v>
      </c>
      <c r="C102" s="106" t="s">
        <v>407</v>
      </c>
      <c r="D102" s="25" t="s">
        <v>616</v>
      </c>
      <c r="E102" s="23">
        <v>6210</v>
      </c>
      <c r="F102" s="129" t="s">
        <v>614</v>
      </c>
      <c r="G102" s="40">
        <v>1</v>
      </c>
      <c r="H102" s="37" t="s">
        <v>202</v>
      </c>
      <c r="I102" s="118" t="s">
        <v>203</v>
      </c>
      <c r="J102" s="75">
        <f>SUMIF(税务局提供税收入库!C:C,B102,税务局提供税收入库!E:E)</f>
        <v>1.185398</v>
      </c>
      <c r="K102" s="47" t="str">
        <f>VLOOKUP(B102,税务局提供税收入库!C:D,2,0)</f>
        <v>国家金库黟县支库</v>
      </c>
      <c r="L102" s="64" t="s">
        <v>204</v>
      </c>
      <c r="M102" s="65">
        <v>0.59</v>
      </c>
      <c r="N102" s="132"/>
      <c r="O102" s="13"/>
    </row>
    <row r="103" s="124" customFormat="true" ht="48" spans="1:15">
      <c r="A103" s="23">
        <v>99</v>
      </c>
      <c r="B103" s="24" t="s">
        <v>617</v>
      </c>
      <c r="C103" s="106" t="s">
        <v>412</v>
      </c>
      <c r="D103" s="171" t="s">
        <v>618</v>
      </c>
      <c r="E103" s="23">
        <v>6210</v>
      </c>
      <c r="F103" s="129" t="s">
        <v>614</v>
      </c>
      <c r="G103" s="40">
        <v>1</v>
      </c>
      <c r="H103" s="37" t="s">
        <v>202</v>
      </c>
      <c r="I103" s="118" t="s">
        <v>203</v>
      </c>
      <c r="J103" s="75">
        <f>SUMIF(税务局提供税收入库!C:C,B103,税务局提供税收入库!E:E)</f>
        <v>0</v>
      </c>
      <c r="K103" s="47"/>
      <c r="L103" s="64" t="s">
        <v>232</v>
      </c>
      <c r="M103" s="65">
        <v>0</v>
      </c>
      <c r="N103" s="132" t="s">
        <v>619</v>
      </c>
      <c r="O103" s="13"/>
    </row>
    <row r="104" s="124" customFormat="true" ht="48" spans="1:15">
      <c r="A104" s="23">
        <v>100</v>
      </c>
      <c r="B104" s="24" t="s">
        <v>620</v>
      </c>
      <c r="C104" s="106" t="s">
        <v>417</v>
      </c>
      <c r="D104" s="25" t="s">
        <v>621</v>
      </c>
      <c r="E104" s="23">
        <v>6210</v>
      </c>
      <c r="F104" s="129" t="s">
        <v>614</v>
      </c>
      <c r="G104" s="40">
        <v>1</v>
      </c>
      <c r="H104" s="37" t="s">
        <v>202</v>
      </c>
      <c r="I104" s="118" t="s">
        <v>203</v>
      </c>
      <c r="J104" s="75">
        <f>SUMIF(税务局提供税收入库!C:C,B104,税务局提供税收入库!E:E)</f>
        <v>0.350782</v>
      </c>
      <c r="K104" s="47"/>
      <c r="L104" s="64" t="s">
        <v>204</v>
      </c>
      <c r="M104" s="65">
        <v>0.17</v>
      </c>
      <c r="N104" s="132"/>
      <c r="O104" s="13"/>
    </row>
    <row r="105" s="124" customFormat="true" ht="48" spans="1:15">
      <c r="A105" s="23">
        <v>101</v>
      </c>
      <c r="B105" s="24" t="s">
        <v>622</v>
      </c>
      <c r="C105" s="106" t="s">
        <v>412</v>
      </c>
      <c r="D105" s="25" t="s">
        <v>623</v>
      </c>
      <c r="E105" s="23">
        <v>6210</v>
      </c>
      <c r="F105" s="129" t="s">
        <v>614</v>
      </c>
      <c r="G105" s="40">
        <v>1</v>
      </c>
      <c r="H105" s="37" t="s">
        <v>202</v>
      </c>
      <c r="I105" s="118" t="s">
        <v>203</v>
      </c>
      <c r="J105" s="75">
        <f>SUMIF(税务局提供税收入库!C:C,B105,税务局提供税收入库!E:E)</f>
        <v>0</v>
      </c>
      <c r="K105" s="47"/>
      <c r="L105" s="64" t="s">
        <v>204</v>
      </c>
      <c r="M105" s="65">
        <v>0</v>
      </c>
      <c r="N105" s="132" t="s">
        <v>455</v>
      </c>
      <c r="O105" s="13"/>
    </row>
    <row r="106" ht="18" customHeight="true" spans="1:14">
      <c r="A106" s="134"/>
      <c r="B106" s="135" t="s">
        <v>624</v>
      </c>
      <c r="C106" s="136"/>
      <c r="D106" s="136"/>
      <c r="E106" s="136"/>
      <c r="F106" s="139"/>
      <c r="G106" s="140">
        <f>SUM(G5:G105)</f>
        <v>326</v>
      </c>
      <c r="H106" s="141"/>
      <c r="I106" s="141"/>
      <c r="J106" s="141"/>
      <c r="K106" s="141"/>
      <c r="L106" s="141"/>
      <c r="M106" s="141">
        <f>SUM(M5:M105)</f>
        <v>227.55</v>
      </c>
      <c r="N106" s="142"/>
    </row>
    <row r="107" ht="17.25" customHeight="true" spans="1:1">
      <c r="A107" s="137"/>
    </row>
    <row r="108" ht="17.25" customHeight="true"/>
    <row r="110" ht="20.25" spans="2:2">
      <c r="B110" s="138"/>
    </row>
  </sheetData>
  <autoFilter ref="A4:O106">
    <extLst/>
  </autoFilter>
  <mergeCells count="11">
    <mergeCell ref="A1:N1"/>
    <mergeCell ref="I3:K3"/>
    <mergeCell ref="L3:N3"/>
    <mergeCell ref="A3:A4"/>
    <mergeCell ref="B3:B4"/>
    <mergeCell ref="C3:C4"/>
    <mergeCell ref="D3:D4"/>
    <mergeCell ref="E3:E4"/>
    <mergeCell ref="F3:F4"/>
    <mergeCell ref="G3:G4"/>
    <mergeCell ref="H3:H4"/>
  </mergeCells>
  <printOptions horizontalCentered="true"/>
  <pageMargins left="0.15748031496063" right="0.15748031496063" top="0.78740157480315" bottom="0.590551181102362" header="0.511811023622047" footer="0.31496062992126"/>
  <pageSetup paperSize="9" scale="53" orientation="landscape" horizontalDpi="600" verticalDpi="600"/>
  <headerFooter alignWithMargins="0" scaleWithDoc="0">
    <oddFooter>&amp;C&amp;10第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workbookViewId="0">
      <pane xSplit="3" ySplit="4" topLeftCell="D7" activePane="bottomRight" state="frozen"/>
      <selection/>
      <selection pane="topRight"/>
      <selection pane="bottomLeft"/>
      <selection pane="bottomRight" activeCell="I158" sqref="I158"/>
    </sheetView>
  </sheetViews>
  <sheetFormatPr defaultColWidth="8.8" defaultRowHeight="12.75"/>
  <cols>
    <col min="1" max="1" width="3.375" style="14" customWidth="true"/>
    <col min="2" max="2" width="17" style="15" customWidth="true"/>
    <col min="3" max="3" width="8.25" style="14" customWidth="true"/>
    <col min="4" max="4" width="9.8" style="14" customWidth="true"/>
    <col min="5" max="5" width="5.375" style="14" customWidth="true"/>
    <col min="6" max="6" width="13.4" style="12" customWidth="true"/>
    <col min="7" max="7" width="8.9" style="14" customWidth="true"/>
    <col min="8" max="8" width="7.5" style="14" customWidth="true"/>
    <col min="9" max="9" width="12" style="16" customWidth="true"/>
    <col min="10" max="10" width="12.9" style="16" customWidth="true"/>
    <col min="11" max="11" width="11.2" style="16" customWidth="true"/>
    <col min="12" max="12" width="7.125" style="17" customWidth="true"/>
    <col min="13" max="13" width="6.25" style="16" customWidth="true"/>
    <col min="14" max="14" width="10.6" style="16" customWidth="true"/>
    <col min="15" max="18" width="9.625" style="16" customWidth="true"/>
    <col min="19" max="19" width="7.7" style="16" customWidth="true"/>
    <col min="20" max="20" width="16.8" style="12" customWidth="true"/>
    <col min="21" max="51" width="9" style="12"/>
    <col min="52" max="16384" width="8.8" style="12"/>
  </cols>
  <sheetData>
    <row r="1" s="12" customFormat="true" ht="22.5" spans="1:20">
      <c r="A1" s="18" t="s">
        <v>183</v>
      </c>
      <c r="B1" s="18"/>
      <c r="C1" s="18"/>
      <c r="D1" s="18"/>
      <c r="E1" s="18"/>
      <c r="F1" s="18"/>
      <c r="G1" s="18"/>
      <c r="H1" s="18"/>
      <c r="I1" s="18"/>
      <c r="J1" s="18"/>
      <c r="K1" s="18"/>
      <c r="L1" s="18"/>
      <c r="M1" s="18"/>
      <c r="N1" s="18"/>
      <c r="O1" s="18"/>
      <c r="P1" s="18"/>
      <c r="Q1" s="18"/>
      <c r="R1" s="18"/>
      <c r="S1" s="18"/>
      <c r="T1" s="18"/>
    </row>
    <row r="2" ht="13.5"/>
    <row r="3" s="12" customFormat="true" ht="25.5" customHeight="true" spans="1:20">
      <c r="A3" s="19" t="s">
        <v>2</v>
      </c>
      <c r="B3" s="20" t="s">
        <v>184</v>
      </c>
      <c r="C3" s="20" t="s">
        <v>406</v>
      </c>
      <c r="D3" s="20" t="s">
        <v>185</v>
      </c>
      <c r="E3" s="20" t="s">
        <v>186</v>
      </c>
      <c r="F3" s="20" t="s">
        <v>187</v>
      </c>
      <c r="G3" s="20" t="s">
        <v>625</v>
      </c>
      <c r="H3" s="20" t="s">
        <v>189</v>
      </c>
      <c r="I3" s="20" t="s">
        <v>626</v>
      </c>
      <c r="J3" s="44"/>
      <c r="K3" s="44"/>
      <c r="L3" s="20" t="s">
        <v>627</v>
      </c>
      <c r="M3" s="44"/>
      <c r="N3" s="44"/>
      <c r="O3" s="44"/>
      <c r="P3" s="120" t="s">
        <v>628</v>
      </c>
      <c r="Q3" s="122"/>
      <c r="R3" s="56" t="s">
        <v>191</v>
      </c>
      <c r="S3" s="57"/>
      <c r="T3" s="62"/>
    </row>
    <row r="4" ht="60" customHeight="true" spans="1:20">
      <c r="A4" s="21"/>
      <c r="B4" s="22"/>
      <c r="C4" s="22"/>
      <c r="D4" s="22"/>
      <c r="E4" s="22"/>
      <c r="F4" s="22"/>
      <c r="G4" s="22"/>
      <c r="H4" s="22"/>
      <c r="I4" s="45" t="s">
        <v>629</v>
      </c>
      <c r="J4" s="45" t="s">
        <v>630</v>
      </c>
      <c r="K4" s="45" t="s">
        <v>631</v>
      </c>
      <c r="L4" s="50" t="s">
        <v>632</v>
      </c>
      <c r="M4" s="45" t="s">
        <v>633</v>
      </c>
      <c r="N4" s="121" t="s">
        <v>634</v>
      </c>
      <c r="O4" s="45" t="s">
        <v>635</v>
      </c>
      <c r="P4" s="45" t="s">
        <v>193</v>
      </c>
      <c r="Q4" s="58" t="s">
        <v>194</v>
      </c>
      <c r="R4" s="58" t="s">
        <v>196</v>
      </c>
      <c r="S4" s="58" t="s">
        <v>197</v>
      </c>
      <c r="T4" s="63" t="s">
        <v>198</v>
      </c>
    </row>
    <row r="5" ht="77" customHeight="true" spans="1:21">
      <c r="A5" s="23">
        <f t="shared" ref="A5:A10" si="0">A4+1</f>
        <v>1</v>
      </c>
      <c r="B5" s="24" t="s">
        <v>636</v>
      </c>
      <c r="C5" s="29" t="s">
        <v>637</v>
      </c>
      <c r="D5" s="24" t="s">
        <v>638</v>
      </c>
      <c r="E5" s="29">
        <v>6110</v>
      </c>
      <c r="F5" s="115" t="s">
        <v>639</v>
      </c>
      <c r="G5" s="40">
        <v>10</v>
      </c>
      <c r="H5" s="37" t="s">
        <v>202</v>
      </c>
      <c r="I5" s="73" t="s">
        <v>640</v>
      </c>
      <c r="J5" s="117">
        <v>44557</v>
      </c>
      <c r="K5" s="46" t="s">
        <v>641</v>
      </c>
      <c r="L5" s="118" t="s">
        <v>203</v>
      </c>
      <c r="M5" s="118" t="s">
        <v>203</v>
      </c>
      <c r="N5" s="118" t="s">
        <v>203</v>
      </c>
      <c r="O5" s="118" t="s">
        <v>203</v>
      </c>
      <c r="P5" s="75">
        <f>SUMIF(税务局提供税收入库!C:C,B5,税务局提供税收入库!E:E)</f>
        <v>204.179646</v>
      </c>
      <c r="Q5" s="46" t="str">
        <f>VLOOKUP(B5,税务局提供税收入库!C:D,2,0)</f>
        <v>国家金库黄山市中心支库</v>
      </c>
      <c r="R5" s="64" t="s">
        <v>204</v>
      </c>
      <c r="S5" s="65">
        <v>10</v>
      </c>
      <c r="T5" s="66"/>
      <c r="U5" s="13"/>
    </row>
    <row r="6" s="13" customFormat="true" ht="113" customHeight="true" spans="1:20">
      <c r="A6" s="26">
        <f t="shared" si="0"/>
        <v>2</v>
      </c>
      <c r="B6" s="24" t="s">
        <v>642</v>
      </c>
      <c r="C6" s="29" t="s">
        <v>496</v>
      </c>
      <c r="D6" s="24" t="s">
        <v>337</v>
      </c>
      <c r="E6" s="29">
        <v>6210</v>
      </c>
      <c r="F6" s="115" t="s">
        <v>639</v>
      </c>
      <c r="G6" s="40">
        <v>10</v>
      </c>
      <c r="H6" s="37" t="s">
        <v>202</v>
      </c>
      <c r="I6" s="73" t="s">
        <v>640</v>
      </c>
      <c r="J6" s="117">
        <v>44557</v>
      </c>
      <c r="K6" s="46" t="s">
        <v>643</v>
      </c>
      <c r="L6" s="118" t="s">
        <v>203</v>
      </c>
      <c r="M6" s="118" t="s">
        <v>203</v>
      </c>
      <c r="N6" s="118" t="s">
        <v>203</v>
      </c>
      <c r="O6" s="118" t="s">
        <v>203</v>
      </c>
      <c r="P6" s="75">
        <f>SUMIF(税务局提供税收入库!C:C,B6,税务局提供税收入库!E:E)</f>
        <v>1.834285</v>
      </c>
      <c r="Q6" s="46" t="str">
        <f>VLOOKUP(B6,税务局提供税收入库!C:D,2,0)</f>
        <v>国家金库黄山市黄山区支库</v>
      </c>
      <c r="R6" s="64" t="s">
        <v>204</v>
      </c>
      <c r="S6" s="65">
        <v>0.92</v>
      </c>
      <c r="T6" s="68"/>
    </row>
    <row r="7" ht="96" customHeight="true" spans="1:22">
      <c r="A7" s="26">
        <f t="shared" si="0"/>
        <v>3</v>
      </c>
      <c r="B7" s="24" t="s">
        <v>644</v>
      </c>
      <c r="C7" s="29" t="s">
        <v>412</v>
      </c>
      <c r="D7" s="24" t="s">
        <v>645</v>
      </c>
      <c r="E7" s="116"/>
      <c r="F7" s="115" t="s">
        <v>639</v>
      </c>
      <c r="G7" s="40">
        <v>10</v>
      </c>
      <c r="H7" s="37" t="s">
        <v>202</v>
      </c>
      <c r="I7" s="46" t="s">
        <v>646</v>
      </c>
      <c r="J7" s="117">
        <v>44578</v>
      </c>
      <c r="K7" s="46" t="s">
        <v>647</v>
      </c>
      <c r="L7" s="118" t="s">
        <v>203</v>
      </c>
      <c r="M7" s="118" t="s">
        <v>203</v>
      </c>
      <c r="N7" s="118" t="s">
        <v>203</v>
      </c>
      <c r="O7" s="118" t="s">
        <v>203</v>
      </c>
      <c r="P7" s="75">
        <f>SUMIF(税务局提供税收入库!C:C,B7,税务局提供税收入库!E:E)</f>
        <v>241.431992</v>
      </c>
      <c r="Q7" s="46" t="str">
        <f>VLOOKUP(B7,税务局提供税收入库!C:D,2,0)</f>
        <v>国家金库黄山市屯溪区支库</v>
      </c>
      <c r="R7" s="64" t="s">
        <v>204</v>
      </c>
      <c r="S7" s="65">
        <v>10</v>
      </c>
      <c r="T7" s="79"/>
      <c r="U7" s="102" t="s">
        <v>648</v>
      </c>
      <c r="V7" s="123" t="s">
        <v>649</v>
      </c>
    </row>
    <row r="8" ht="89.25" spans="1:21">
      <c r="A8" s="26">
        <f t="shared" si="0"/>
        <v>4</v>
      </c>
      <c r="B8" s="24" t="s">
        <v>650</v>
      </c>
      <c r="C8" s="29" t="s">
        <v>412</v>
      </c>
      <c r="D8" s="24" t="s">
        <v>651</v>
      </c>
      <c r="E8" s="116"/>
      <c r="F8" s="115" t="s">
        <v>639</v>
      </c>
      <c r="G8" s="40">
        <v>10</v>
      </c>
      <c r="H8" s="37" t="s">
        <v>202</v>
      </c>
      <c r="I8" s="46" t="s">
        <v>640</v>
      </c>
      <c r="J8" s="117">
        <v>44540</v>
      </c>
      <c r="K8" s="119" t="s">
        <v>652</v>
      </c>
      <c r="L8" s="47" t="s">
        <v>203</v>
      </c>
      <c r="M8" s="48" t="s">
        <v>203</v>
      </c>
      <c r="N8" s="48" t="s">
        <v>203</v>
      </c>
      <c r="O8" s="48" t="s">
        <v>203</v>
      </c>
      <c r="P8" s="48">
        <v>40.93</v>
      </c>
      <c r="Q8" s="46" t="s">
        <v>653</v>
      </c>
      <c r="R8" s="64" t="s">
        <v>204</v>
      </c>
      <c r="S8" s="65">
        <v>10</v>
      </c>
      <c r="T8" s="68"/>
      <c r="U8" s="13"/>
    </row>
    <row r="9" ht="106" customHeight="true" spans="1:21">
      <c r="A9" s="26">
        <f t="shared" si="0"/>
        <v>5</v>
      </c>
      <c r="B9" s="24" t="s">
        <v>654</v>
      </c>
      <c r="C9" s="29" t="s">
        <v>637</v>
      </c>
      <c r="D9" s="172" t="s">
        <v>655</v>
      </c>
      <c r="E9" s="116"/>
      <c r="F9" s="115" t="s">
        <v>656</v>
      </c>
      <c r="G9" s="40">
        <v>10</v>
      </c>
      <c r="H9" s="37" t="s">
        <v>202</v>
      </c>
      <c r="I9" s="46" t="s">
        <v>657</v>
      </c>
      <c r="J9" s="117">
        <v>44523</v>
      </c>
      <c r="K9" s="119" t="s">
        <v>658</v>
      </c>
      <c r="L9" s="47" t="s">
        <v>203</v>
      </c>
      <c r="M9" s="48" t="s">
        <v>203</v>
      </c>
      <c r="N9" s="48" t="s">
        <v>203</v>
      </c>
      <c r="O9" s="48" t="s">
        <v>203</v>
      </c>
      <c r="P9" s="48">
        <v>25.49</v>
      </c>
      <c r="Q9" s="46" t="s">
        <v>659</v>
      </c>
      <c r="R9" s="64" t="s">
        <v>204</v>
      </c>
      <c r="S9" s="65">
        <v>10</v>
      </c>
      <c r="T9" s="68"/>
      <c r="U9" s="13"/>
    </row>
    <row r="10" ht="42" customHeight="true" spans="1:21">
      <c r="A10" s="26">
        <f t="shared" si="0"/>
        <v>6</v>
      </c>
      <c r="B10" s="24"/>
      <c r="C10" s="29"/>
      <c r="D10" s="29"/>
      <c r="E10" s="29"/>
      <c r="F10" s="38"/>
      <c r="G10" s="40"/>
      <c r="H10" s="41"/>
      <c r="I10" s="47"/>
      <c r="J10" s="48"/>
      <c r="K10" s="48"/>
      <c r="L10" s="47"/>
      <c r="M10" s="47"/>
      <c r="N10" s="48"/>
      <c r="O10" s="48"/>
      <c r="P10" s="48"/>
      <c r="Q10" s="60"/>
      <c r="R10" s="60"/>
      <c r="S10" s="60"/>
      <c r="T10" s="68"/>
      <c r="U10" s="101"/>
    </row>
    <row r="11" ht="18" customHeight="true" spans="1:20">
      <c r="A11" s="30"/>
      <c r="B11" s="31" t="s">
        <v>660</v>
      </c>
      <c r="C11" s="33"/>
      <c r="D11" s="33"/>
      <c r="E11" s="33"/>
      <c r="F11" s="32"/>
      <c r="G11" s="54">
        <f>SUM(G5:G10)</f>
        <v>50</v>
      </c>
      <c r="H11" s="43"/>
      <c r="I11" s="43"/>
      <c r="J11" s="43"/>
      <c r="K11" s="43"/>
      <c r="L11" s="43"/>
      <c r="M11" s="43"/>
      <c r="N11" s="43"/>
      <c r="O11" s="43"/>
      <c r="P11" s="43"/>
      <c r="Q11" s="43"/>
      <c r="R11" s="43"/>
      <c r="S11" s="54">
        <f>SUM(S5:S10)</f>
        <v>40.92</v>
      </c>
      <c r="T11" s="70"/>
    </row>
    <row r="12" ht="17.25" customHeight="true" spans="1:1">
      <c r="A12" s="34"/>
    </row>
    <row r="13" ht="17.25" customHeight="true"/>
    <row r="15" ht="20.25" spans="2:2">
      <c r="B15" s="114"/>
    </row>
  </sheetData>
  <mergeCells count="13">
    <mergeCell ref="A1:T1"/>
    <mergeCell ref="I3:K3"/>
    <mergeCell ref="L3:O3"/>
    <mergeCell ref="P3:Q3"/>
    <mergeCell ref="R3:T3"/>
    <mergeCell ref="A3:A4"/>
    <mergeCell ref="B3:B4"/>
    <mergeCell ref="C3:C4"/>
    <mergeCell ref="D3:D4"/>
    <mergeCell ref="E3:E4"/>
    <mergeCell ref="F3:F4"/>
    <mergeCell ref="G3:G4"/>
    <mergeCell ref="H3:H4"/>
  </mergeCells>
  <printOptions horizontalCentered="true"/>
  <pageMargins left="0.15748031496063" right="0.15748031496063" top="0.78740157480315" bottom="0.590551181102362" header="0.511811023622047" footer="0.31496062992126"/>
  <pageSetup paperSize="9" scale="53" orientation="landscape" horizontalDpi="600" verticalDpi="600"/>
  <headerFooter alignWithMargins="0" scaleWithDoc="0">
    <oddFooter>&amp;C&amp;10第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opLeftCell="H3" workbookViewId="0">
      <selection activeCell="I158" sqref="I158"/>
    </sheetView>
  </sheetViews>
  <sheetFormatPr defaultColWidth="8.8" defaultRowHeight="12.75"/>
  <cols>
    <col min="1" max="1" width="3.375" style="14" customWidth="true"/>
    <col min="2" max="2" width="14.3" style="15" customWidth="true"/>
    <col min="3" max="3" width="6.2" style="12" customWidth="true"/>
    <col min="4" max="4" width="11.1" style="14" customWidth="true"/>
    <col min="5" max="5" width="4.25" style="14" customWidth="true"/>
    <col min="6" max="6" width="10.2" style="12" customWidth="true"/>
    <col min="7" max="7" width="7.6" style="12" customWidth="true"/>
    <col min="8" max="8" width="5.625" style="14" customWidth="true"/>
    <col min="9" max="9" width="7.3" style="16" customWidth="true"/>
    <col min="10" max="10" width="8.5" style="16" customWidth="true"/>
    <col min="11" max="11" width="9" style="16"/>
    <col min="12" max="12" width="5.875" style="16" customWidth="true"/>
    <col min="13" max="13" width="6" style="16" customWidth="true"/>
    <col min="14" max="16" width="7.25" style="16" customWidth="true"/>
    <col min="17" max="17" width="9.6" style="16" customWidth="true"/>
    <col min="18" max="18" width="5.9" style="17" customWidth="true"/>
    <col min="19" max="19" width="5.7" style="16" customWidth="true"/>
    <col min="20" max="20" width="8.3" style="16" customWidth="true"/>
    <col min="21" max="23" width="7.9" style="16" customWidth="true"/>
    <col min="24" max="24" width="8.25" style="16" customWidth="true"/>
    <col min="25" max="25" width="6.9" style="16" customWidth="true"/>
    <col min="26" max="26" width="24.125" style="12" customWidth="true"/>
    <col min="27" max="27" width="21.8" style="12" customWidth="true"/>
    <col min="28" max="57" width="9" style="12"/>
    <col min="58" max="16384" width="8.8" style="12"/>
  </cols>
  <sheetData>
    <row r="1" s="12" customFormat="true" ht="22.5" spans="1:26">
      <c r="A1" s="18" t="s">
        <v>183</v>
      </c>
      <c r="B1" s="18"/>
      <c r="C1" s="18"/>
      <c r="D1" s="18"/>
      <c r="E1" s="18"/>
      <c r="F1" s="18"/>
      <c r="G1" s="18"/>
      <c r="H1" s="18"/>
      <c r="I1" s="18"/>
      <c r="J1" s="18"/>
      <c r="K1" s="18"/>
      <c r="L1" s="18"/>
      <c r="M1" s="18"/>
      <c r="N1" s="18"/>
      <c r="O1" s="18"/>
      <c r="P1" s="18"/>
      <c r="Q1" s="18"/>
      <c r="R1" s="18"/>
      <c r="S1" s="18"/>
      <c r="T1" s="18"/>
      <c r="U1" s="18"/>
      <c r="V1" s="18"/>
      <c r="W1" s="18"/>
      <c r="X1" s="18"/>
      <c r="Y1" s="18"/>
      <c r="Z1" s="18"/>
    </row>
    <row r="2" s="12" customFormat="true" ht="13.5" spans="1:25">
      <c r="A2" s="14"/>
      <c r="B2" s="15"/>
      <c r="D2" s="14"/>
      <c r="E2" s="14"/>
      <c r="H2" s="14"/>
      <c r="I2" s="16"/>
      <c r="J2" s="16"/>
      <c r="K2" s="16"/>
      <c r="L2" s="16"/>
      <c r="M2" s="16"/>
      <c r="N2" s="16"/>
      <c r="O2" s="16"/>
      <c r="P2" s="16"/>
      <c r="Q2" s="16"/>
      <c r="R2" s="17"/>
      <c r="S2" s="16"/>
      <c r="T2" s="16"/>
      <c r="U2" s="16"/>
      <c r="V2" s="16"/>
      <c r="W2" s="16"/>
      <c r="X2" s="16"/>
      <c r="Y2" s="16"/>
    </row>
    <row r="3" s="12" customFormat="true" ht="25.5" customHeight="true" spans="1:26">
      <c r="A3" s="19" t="s">
        <v>2</v>
      </c>
      <c r="B3" s="20" t="s">
        <v>184</v>
      </c>
      <c r="C3" s="20" t="s">
        <v>406</v>
      </c>
      <c r="D3" s="20" t="s">
        <v>185</v>
      </c>
      <c r="E3" s="20" t="s">
        <v>186</v>
      </c>
      <c r="F3" s="20" t="s">
        <v>187</v>
      </c>
      <c r="G3" s="20" t="s">
        <v>625</v>
      </c>
      <c r="H3" s="20" t="s">
        <v>189</v>
      </c>
      <c r="I3" s="20" t="s">
        <v>626</v>
      </c>
      <c r="J3" s="44"/>
      <c r="K3" s="44"/>
      <c r="L3" s="56" t="s">
        <v>661</v>
      </c>
      <c r="M3" s="57"/>
      <c r="N3" s="57"/>
      <c r="O3" s="57"/>
      <c r="P3" s="57"/>
      <c r="Q3" s="19"/>
      <c r="R3" s="20" t="s">
        <v>627</v>
      </c>
      <c r="S3" s="44"/>
      <c r="T3" s="44"/>
      <c r="U3" s="44"/>
      <c r="V3" s="44"/>
      <c r="W3" s="112"/>
      <c r="X3" s="56" t="s">
        <v>191</v>
      </c>
      <c r="Y3" s="57"/>
      <c r="Z3" s="62"/>
    </row>
    <row r="4" s="12" customFormat="true" ht="54" customHeight="true" spans="1:27">
      <c r="A4" s="21"/>
      <c r="B4" s="22"/>
      <c r="C4" s="22"/>
      <c r="D4" s="22"/>
      <c r="E4" s="22"/>
      <c r="F4" s="22"/>
      <c r="G4" s="22"/>
      <c r="H4" s="22"/>
      <c r="I4" s="45" t="s">
        <v>662</v>
      </c>
      <c r="J4" s="45" t="s">
        <v>663</v>
      </c>
      <c r="K4" s="45" t="s">
        <v>664</v>
      </c>
      <c r="L4" s="45" t="s">
        <v>665</v>
      </c>
      <c r="M4" s="45" t="s">
        <v>666</v>
      </c>
      <c r="N4" s="45" t="s">
        <v>667</v>
      </c>
      <c r="O4" s="45" t="s">
        <v>668</v>
      </c>
      <c r="P4" s="45" t="s">
        <v>669</v>
      </c>
      <c r="Q4" s="45" t="s">
        <v>670</v>
      </c>
      <c r="R4" s="50" t="s">
        <v>632</v>
      </c>
      <c r="S4" s="51" t="s">
        <v>633</v>
      </c>
      <c r="T4" s="51" t="s">
        <v>634</v>
      </c>
      <c r="U4" s="45" t="s">
        <v>635</v>
      </c>
      <c r="V4" s="45" t="s">
        <v>193</v>
      </c>
      <c r="W4" s="58" t="s">
        <v>194</v>
      </c>
      <c r="X4" s="58" t="s">
        <v>196</v>
      </c>
      <c r="Y4" s="58" t="s">
        <v>197</v>
      </c>
      <c r="Z4" s="63" t="s">
        <v>198</v>
      </c>
      <c r="AA4" s="113"/>
    </row>
    <row r="5" s="12" customFormat="true" ht="144" customHeight="true" spans="1:27">
      <c r="A5" s="23">
        <f>A4+1</f>
        <v>1</v>
      </c>
      <c r="B5" s="24" t="s">
        <v>671</v>
      </c>
      <c r="C5" s="29" t="s">
        <v>433</v>
      </c>
      <c r="D5" s="25" t="s">
        <v>672</v>
      </c>
      <c r="E5" s="23">
        <v>8890</v>
      </c>
      <c r="F5" s="35" t="s">
        <v>150</v>
      </c>
      <c r="G5" s="40">
        <v>45.8</v>
      </c>
      <c r="H5" s="37" t="s">
        <v>202</v>
      </c>
      <c r="I5" s="46" t="s">
        <v>673</v>
      </c>
      <c r="J5" s="74" t="s">
        <v>674</v>
      </c>
      <c r="K5" s="47" t="s">
        <v>675</v>
      </c>
      <c r="L5" s="47" t="s">
        <v>676</v>
      </c>
      <c r="M5" s="46" t="s">
        <v>677</v>
      </c>
      <c r="N5" s="46" t="s">
        <v>678</v>
      </c>
      <c r="O5" s="53">
        <f>SUMIF(税务局提供税收入库!H:H,G5,税务局提供税收入库!J:J)</f>
        <v>0</v>
      </c>
      <c r="P5" s="74" t="s">
        <v>674</v>
      </c>
      <c r="Q5" s="46" t="s">
        <v>679</v>
      </c>
      <c r="R5" s="48" t="s">
        <v>203</v>
      </c>
      <c r="S5" s="48" t="s">
        <v>203</v>
      </c>
      <c r="T5" s="48" t="s">
        <v>203</v>
      </c>
      <c r="U5" s="48" t="s">
        <v>203</v>
      </c>
      <c r="V5" s="75">
        <v>3.9</v>
      </c>
      <c r="W5" s="75" t="str">
        <f>VLOOKUP(B5,税务局提供税收入库!C:D,2,0)</f>
        <v>国家金库休宁县支库</v>
      </c>
      <c r="X5" s="46" t="s">
        <v>204</v>
      </c>
      <c r="Y5" s="47">
        <v>2.95</v>
      </c>
      <c r="Z5" s="79" t="s">
        <v>680</v>
      </c>
      <c r="AA5" s="82"/>
    </row>
    <row r="6" s="13" customFormat="true" ht="127.5" spans="1:27">
      <c r="A6" s="26">
        <f>A5+1</f>
        <v>2</v>
      </c>
      <c r="B6" s="24" t="s">
        <v>270</v>
      </c>
      <c r="C6" s="29" t="s">
        <v>433</v>
      </c>
      <c r="D6" s="25" t="s">
        <v>271</v>
      </c>
      <c r="E6" s="23">
        <v>9010</v>
      </c>
      <c r="F6" s="111" t="s">
        <v>150</v>
      </c>
      <c r="G6" s="40">
        <v>73.4</v>
      </c>
      <c r="H6" s="37" t="s">
        <v>202</v>
      </c>
      <c r="I6" s="46" t="s">
        <v>681</v>
      </c>
      <c r="J6" s="74" t="s">
        <v>674</v>
      </c>
      <c r="K6" s="47" t="s">
        <v>682</v>
      </c>
      <c r="L6" s="47" t="s">
        <v>683</v>
      </c>
      <c r="M6" s="47" t="s">
        <v>684</v>
      </c>
      <c r="N6" s="74" t="s">
        <v>674</v>
      </c>
      <c r="O6" s="74" t="s">
        <v>674</v>
      </c>
      <c r="P6" s="74" t="s">
        <v>674</v>
      </c>
      <c r="Q6" s="46" t="s">
        <v>685</v>
      </c>
      <c r="R6" s="48" t="s">
        <v>203</v>
      </c>
      <c r="S6" s="48" t="s">
        <v>203</v>
      </c>
      <c r="T6" s="48" t="s">
        <v>203</v>
      </c>
      <c r="U6" s="48" t="s">
        <v>203</v>
      </c>
      <c r="V6" s="75">
        <v>0.32</v>
      </c>
      <c r="W6" s="75" t="str">
        <f>VLOOKUP(B6,税务局提供税收入库!C:D,2,0)</f>
        <v>国家金库休宁县支库</v>
      </c>
      <c r="X6" s="46" t="s">
        <v>204</v>
      </c>
      <c r="Y6" s="65">
        <v>1.16</v>
      </c>
      <c r="Z6" s="79" t="s">
        <v>686</v>
      </c>
      <c r="AA6" s="83"/>
    </row>
    <row r="7" s="12" customFormat="true" ht="42" customHeight="true" spans="1:27">
      <c r="A7" s="26">
        <f>A6+1</f>
        <v>3</v>
      </c>
      <c r="B7" s="24"/>
      <c r="C7" s="28"/>
      <c r="D7" s="29"/>
      <c r="E7" s="29"/>
      <c r="F7" s="38"/>
      <c r="G7" s="36"/>
      <c r="H7" s="41"/>
      <c r="I7" s="46"/>
      <c r="J7" s="46"/>
      <c r="K7" s="48"/>
      <c r="L7" s="48"/>
      <c r="M7" s="48"/>
      <c r="N7" s="48"/>
      <c r="O7" s="48"/>
      <c r="P7" s="48"/>
      <c r="Q7" s="48"/>
      <c r="R7" s="37"/>
      <c r="S7" s="48"/>
      <c r="T7" s="48"/>
      <c r="U7" s="48"/>
      <c r="V7" s="48"/>
      <c r="W7" s="60"/>
      <c r="X7" s="60"/>
      <c r="Y7" s="60"/>
      <c r="Z7" s="68"/>
      <c r="AA7" s="13"/>
    </row>
    <row r="8" s="12" customFormat="true" ht="42" customHeight="true" spans="1:27">
      <c r="A8" s="26">
        <f>A7+1</f>
        <v>4</v>
      </c>
      <c r="B8" s="24"/>
      <c r="C8" s="28"/>
      <c r="D8" s="29"/>
      <c r="E8" s="29"/>
      <c r="F8" s="38"/>
      <c r="G8" s="36"/>
      <c r="H8" s="42"/>
      <c r="I8" s="46"/>
      <c r="J8" s="48"/>
      <c r="K8" s="48"/>
      <c r="L8" s="48"/>
      <c r="M8" s="48"/>
      <c r="N8" s="48"/>
      <c r="O8" s="48"/>
      <c r="P8" s="48"/>
      <c r="Q8" s="48"/>
      <c r="R8" s="47"/>
      <c r="S8" s="48"/>
      <c r="T8" s="48"/>
      <c r="U8" s="48"/>
      <c r="V8" s="48"/>
      <c r="W8" s="60"/>
      <c r="X8" s="60"/>
      <c r="Y8" s="60"/>
      <c r="Z8" s="68"/>
      <c r="AA8" s="13"/>
    </row>
    <row r="9" s="12" customFormat="true" ht="18" customHeight="true" spans="1:26">
      <c r="A9" s="30"/>
      <c r="B9" s="31" t="s">
        <v>687</v>
      </c>
      <c r="C9" s="32"/>
      <c r="D9" s="33"/>
      <c r="E9" s="33"/>
      <c r="F9" s="32"/>
      <c r="G9" s="89">
        <f>SUM(G5:G8)</f>
        <v>119.2</v>
      </c>
      <c r="H9" s="33"/>
      <c r="I9" s="49"/>
      <c r="J9" s="49"/>
      <c r="K9" s="49"/>
      <c r="L9" s="49"/>
      <c r="M9" s="49"/>
      <c r="N9" s="49"/>
      <c r="O9" s="49"/>
      <c r="P9" s="49"/>
      <c r="Q9" s="49"/>
      <c r="R9" s="55"/>
      <c r="S9" s="49"/>
      <c r="T9" s="49"/>
      <c r="U9" s="49"/>
      <c r="V9" s="49"/>
      <c r="W9" s="61"/>
      <c r="X9" s="61"/>
      <c r="Y9" s="61">
        <f>SUM(Y5:Y8)</f>
        <v>4.11</v>
      </c>
      <c r="Z9" s="70"/>
    </row>
    <row r="10" s="12" customFormat="true" ht="17.25" customHeight="true" spans="1:25">
      <c r="A10" s="34"/>
      <c r="B10" s="15"/>
      <c r="D10" s="14"/>
      <c r="E10" s="14"/>
      <c r="H10" s="14"/>
      <c r="I10" s="16"/>
      <c r="J10" s="16"/>
      <c r="K10" s="16"/>
      <c r="L10" s="16"/>
      <c r="M10" s="16"/>
      <c r="N10" s="16"/>
      <c r="O10" s="16"/>
      <c r="P10" s="16"/>
      <c r="Q10" s="16"/>
      <c r="R10" s="17"/>
      <c r="S10" s="16"/>
      <c r="T10" s="16"/>
      <c r="U10" s="16"/>
      <c r="V10" s="16"/>
      <c r="W10" s="16"/>
      <c r="X10" s="16"/>
      <c r="Y10" s="16"/>
    </row>
    <row r="11" s="12" customFormat="true" ht="17.25" customHeight="true" spans="1:25">
      <c r="A11" s="14"/>
      <c r="B11" s="15"/>
      <c r="D11" s="14"/>
      <c r="E11" s="14"/>
      <c r="H11" s="14"/>
      <c r="I11" s="16"/>
      <c r="J11" s="16"/>
      <c r="K11" s="16"/>
      <c r="L11" s="16"/>
      <c r="M11" s="16"/>
      <c r="N11" s="16"/>
      <c r="O11" s="16"/>
      <c r="P11" s="16"/>
      <c r="Q11" s="16"/>
      <c r="R11" s="17"/>
      <c r="S11" s="16"/>
      <c r="T11" s="16"/>
      <c r="U11" s="16"/>
      <c r="V11" s="16"/>
      <c r="W11" s="16"/>
      <c r="X11" s="16"/>
      <c r="Y11" s="16"/>
    </row>
  </sheetData>
  <mergeCells count="13">
    <mergeCell ref="A1:Z1"/>
    <mergeCell ref="I3:K3"/>
    <mergeCell ref="L3:Q3"/>
    <mergeCell ref="R3:V3"/>
    <mergeCell ref="X3:Z3"/>
    <mergeCell ref="A3:A4"/>
    <mergeCell ref="B3:B4"/>
    <mergeCell ref="C3:C4"/>
    <mergeCell ref="D3:D4"/>
    <mergeCell ref="E3:E4"/>
    <mergeCell ref="F3:F4"/>
    <mergeCell ref="G3:G4"/>
    <mergeCell ref="H3:H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xSplit="3" ySplit="4" topLeftCell="E5" activePane="bottomRight" state="frozen"/>
      <selection/>
      <selection pane="topRight"/>
      <selection pane="bottomLeft"/>
      <selection pane="bottomRight" activeCell="I158" sqref="I158"/>
    </sheetView>
  </sheetViews>
  <sheetFormatPr defaultColWidth="8.8" defaultRowHeight="12.75"/>
  <cols>
    <col min="1" max="1" width="3.375" style="14" customWidth="true"/>
    <col min="2" max="2" width="14.4" style="15" customWidth="true"/>
    <col min="3" max="3" width="7.4" style="14" customWidth="true"/>
    <col min="4" max="4" width="12.1" style="14" customWidth="true"/>
    <col min="5" max="5" width="7.7" style="14" customWidth="true"/>
    <col min="6" max="6" width="12.5" style="12" customWidth="true"/>
    <col min="7" max="7" width="8.25" style="14" customWidth="true"/>
    <col min="8" max="8" width="5.625" style="14" customWidth="true"/>
    <col min="9" max="9" width="10.3" style="16" customWidth="true"/>
    <col min="10" max="10" width="9.8" style="16" customWidth="true"/>
    <col min="11" max="11" width="13" style="16" customWidth="true"/>
    <col min="12" max="12" width="7.125" style="17" customWidth="true"/>
    <col min="13" max="13" width="7.625" style="16" customWidth="true"/>
    <col min="14" max="14" width="9.8" style="16" customWidth="true"/>
    <col min="15" max="19" width="9" style="16"/>
    <col min="20" max="20" width="20.1" style="12" customWidth="true"/>
    <col min="21" max="21" width="12.125" style="12" customWidth="true"/>
    <col min="22" max="51" width="9" style="12"/>
    <col min="52" max="16384" width="8.8" style="12"/>
  </cols>
  <sheetData>
    <row r="1" s="12" customFormat="true" ht="22.5" spans="1:20">
      <c r="A1" s="18" t="s">
        <v>183</v>
      </c>
      <c r="B1" s="18"/>
      <c r="C1" s="18"/>
      <c r="D1" s="18"/>
      <c r="E1" s="18"/>
      <c r="F1" s="18"/>
      <c r="G1" s="18"/>
      <c r="H1" s="18"/>
      <c r="I1" s="18"/>
      <c r="J1" s="18"/>
      <c r="K1" s="18"/>
      <c r="L1" s="18"/>
      <c r="M1" s="18"/>
      <c r="N1" s="18"/>
      <c r="O1" s="18"/>
      <c r="P1" s="18"/>
      <c r="Q1" s="18"/>
      <c r="R1" s="18"/>
      <c r="S1" s="18"/>
      <c r="T1" s="18"/>
    </row>
    <row r="2" s="12" customFormat="true" ht="13.5" spans="1:19">
      <c r="A2" s="14"/>
      <c r="B2" s="15"/>
      <c r="C2" s="14"/>
      <c r="D2" s="14"/>
      <c r="E2" s="14"/>
      <c r="G2" s="14"/>
      <c r="H2" s="14"/>
      <c r="I2" s="16"/>
      <c r="J2" s="16"/>
      <c r="K2" s="16"/>
      <c r="L2" s="17"/>
      <c r="M2" s="16"/>
      <c r="N2" s="16"/>
      <c r="O2" s="16"/>
      <c r="P2" s="16"/>
      <c r="Q2" s="16"/>
      <c r="R2" s="16"/>
      <c r="S2" s="16"/>
    </row>
    <row r="3" s="12" customFormat="true" ht="25.5" customHeight="true" spans="1:20">
      <c r="A3" s="19" t="s">
        <v>2</v>
      </c>
      <c r="B3" s="20" t="s">
        <v>184</v>
      </c>
      <c r="C3" s="20" t="s">
        <v>406</v>
      </c>
      <c r="D3" s="20" t="s">
        <v>185</v>
      </c>
      <c r="E3" s="20" t="s">
        <v>186</v>
      </c>
      <c r="F3" s="20" t="s">
        <v>187</v>
      </c>
      <c r="G3" s="20" t="s">
        <v>625</v>
      </c>
      <c r="H3" s="20" t="s">
        <v>189</v>
      </c>
      <c r="I3" s="20" t="s">
        <v>626</v>
      </c>
      <c r="J3" s="44"/>
      <c r="K3" s="44"/>
      <c r="L3" s="56" t="s">
        <v>627</v>
      </c>
      <c r="M3" s="57"/>
      <c r="N3" s="57"/>
      <c r="O3" s="19"/>
      <c r="P3" s="56" t="s">
        <v>688</v>
      </c>
      <c r="Q3" s="57"/>
      <c r="R3" s="56" t="s">
        <v>191</v>
      </c>
      <c r="S3" s="57"/>
      <c r="T3" s="62"/>
    </row>
    <row r="4" s="12" customFormat="true" ht="38" customHeight="true" spans="1:20">
      <c r="A4" s="21"/>
      <c r="B4" s="22"/>
      <c r="C4" s="22"/>
      <c r="D4" s="22"/>
      <c r="E4" s="22"/>
      <c r="F4" s="22"/>
      <c r="G4" s="22"/>
      <c r="H4" s="22"/>
      <c r="I4" s="45" t="s">
        <v>689</v>
      </c>
      <c r="J4" s="45" t="s">
        <v>690</v>
      </c>
      <c r="K4" s="45" t="s">
        <v>691</v>
      </c>
      <c r="L4" s="50" t="s">
        <v>632</v>
      </c>
      <c r="M4" s="45" t="s">
        <v>633</v>
      </c>
      <c r="N4" s="51" t="s">
        <v>634</v>
      </c>
      <c r="O4" s="45" t="s">
        <v>635</v>
      </c>
      <c r="P4" s="45" t="s">
        <v>193</v>
      </c>
      <c r="Q4" s="58" t="s">
        <v>194</v>
      </c>
      <c r="R4" s="58" t="s">
        <v>196</v>
      </c>
      <c r="S4" s="58" t="s">
        <v>197</v>
      </c>
      <c r="T4" s="63" t="s">
        <v>198</v>
      </c>
    </row>
    <row r="5" s="12" customFormat="true" ht="102" customHeight="true" spans="1:21">
      <c r="A5" s="23">
        <f>A4+1</f>
        <v>1</v>
      </c>
      <c r="B5" s="24" t="s">
        <v>217</v>
      </c>
      <c r="C5" s="29" t="s">
        <v>412</v>
      </c>
      <c r="D5" s="22" t="s">
        <v>218</v>
      </c>
      <c r="E5" s="29">
        <v>6511</v>
      </c>
      <c r="F5" s="35" t="s">
        <v>692</v>
      </c>
      <c r="G5" s="105">
        <v>41.15</v>
      </c>
      <c r="H5" s="37" t="s">
        <v>202</v>
      </c>
      <c r="I5" s="47" t="s">
        <v>693</v>
      </c>
      <c r="J5" s="52">
        <v>2057.86</v>
      </c>
      <c r="K5" s="46" t="s">
        <v>694</v>
      </c>
      <c r="L5" s="48" t="s">
        <v>203</v>
      </c>
      <c r="M5" s="48" t="s">
        <v>203</v>
      </c>
      <c r="N5" s="48" t="s">
        <v>203</v>
      </c>
      <c r="O5" s="48" t="s">
        <v>203</v>
      </c>
      <c r="P5" s="75">
        <f>SUMIF(税务局提供税收入库!C:C,B5,税务局提供税收入库!E:E)</f>
        <v>36.643861</v>
      </c>
      <c r="Q5" s="106" t="s">
        <v>219</v>
      </c>
      <c r="R5" s="77" t="s">
        <v>204</v>
      </c>
      <c r="S5" s="78">
        <v>19.72</v>
      </c>
      <c r="T5" s="79" t="s">
        <v>695</v>
      </c>
      <c r="U5" s="109"/>
    </row>
    <row r="6" s="13" customFormat="true" ht="131" customHeight="true" spans="1:21">
      <c r="A6" s="26">
        <f>A5+1</f>
        <v>2</v>
      </c>
      <c r="B6" s="24" t="s">
        <v>696</v>
      </c>
      <c r="C6" s="29" t="s">
        <v>412</v>
      </c>
      <c r="D6" s="22" t="s">
        <v>697</v>
      </c>
      <c r="E6" s="29"/>
      <c r="F6" s="35" t="s">
        <v>698</v>
      </c>
      <c r="G6" s="105">
        <v>29.5</v>
      </c>
      <c r="H6" s="37" t="s">
        <v>202</v>
      </c>
      <c r="I6" s="47" t="s">
        <v>699</v>
      </c>
      <c r="J6" s="95">
        <v>1487.84</v>
      </c>
      <c r="K6" s="46" t="s">
        <v>700</v>
      </c>
      <c r="L6" s="48" t="s">
        <v>203</v>
      </c>
      <c r="M6" s="74" t="s">
        <v>674</v>
      </c>
      <c r="N6" s="48" t="s">
        <v>203</v>
      </c>
      <c r="O6" s="46" t="s">
        <v>674</v>
      </c>
      <c r="P6" s="75">
        <f>SUMIF(税务局提供税收入库!C:C,B6,税务局提供税收入库!E:E)</f>
        <v>0</v>
      </c>
      <c r="Q6" s="47"/>
      <c r="R6" s="77" t="s">
        <v>232</v>
      </c>
      <c r="S6" s="78">
        <v>0</v>
      </c>
      <c r="T6" s="107" t="s">
        <v>701</v>
      </c>
      <c r="U6" s="110"/>
    </row>
    <row r="7" s="12" customFormat="true" ht="100" customHeight="true" spans="1:21">
      <c r="A7" s="26">
        <f>A6+1</f>
        <v>3</v>
      </c>
      <c r="B7" s="24" t="s">
        <v>702</v>
      </c>
      <c r="C7" s="29" t="s">
        <v>412</v>
      </c>
      <c r="D7" s="22" t="s">
        <v>703</v>
      </c>
      <c r="E7" s="29"/>
      <c r="F7" s="35" t="s">
        <v>698</v>
      </c>
      <c r="G7" s="105">
        <v>21</v>
      </c>
      <c r="H7" s="37" t="s">
        <v>202</v>
      </c>
      <c r="I7" s="47" t="s">
        <v>704</v>
      </c>
      <c r="J7" s="95">
        <v>1054.13</v>
      </c>
      <c r="K7" s="46" t="s">
        <v>705</v>
      </c>
      <c r="L7" s="48" t="s">
        <v>203</v>
      </c>
      <c r="M7" s="74" t="s">
        <v>674</v>
      </c>
      <c r="N7" s="48" t="s">
        <v>203</v>
      </c>
      <c r="O7" s="48" t="s">
        <v>203</v>
      </c>
      <c r="P7" s="75">
        <f>SUMIF(税务局提供税收入库!C:C,B7,税务局提供税收入库!E:E)</f>
        <v>12.515047</v>
      </c>
      <c r="Q7" s="47" t="str">
        <f>VLOOKUP(B7,税务局提供税收入库!C:D,2,0)</f>
        <v>国家金库黄山市屯溪区支库</v>
      </c>
      <c r="R7" s="77" t="s">
        <v>232</v>
      </c>
      <c r="S7" s="78">
        <v>0</v>
      </c>
      <c r="T7" s="108" t="s">
        <v>706</v>
      </c>
      <c r="U7" s="110"/>
    </row>
    <row r="8" s="12" customFormat="true" ht="88" customHeight="true" spans="1:21">
      <c r="A8" s="26">
        <f>A7+1</f>
        <v>4</v>
      </c>
      <c r="B8" s="24" t="s">
        <v>707</v>
      </c>
      <c r="C8" s="29" t="s">
        <v>412</v>
      </c>
      <c r="D8" s="22" t="s">
        <v>708</v>
      </c>
      <c r="E8" s="29"/>
      <c r="F8" s="35" t="s">
        <v>698</v>
      </c>
      <c r="G8" s="105">
        <v>39.3</v>
      </c>
      <c r="H8" s="37" t="s">
        <v>202</v>
      </c>
      <c r="I8" s="47" t="s">
        <v>709</v>
      </c>
      <c r="J8" s="52">
        <v>1967</v>
      </c>
      <c r="K8" s="46" t="s">
        <v>710</v>
      </c>
      <c r="L8" s="48" t="s">
        <v>203</v>
      </c>
      <c r="M8" s="48" t="s">
        <v>203</v>
      </c>
      <c r="N8" s="48" t="s">
        <v>203</v>
      </c>
      <c r="O8" s="48" t="s">
        <v>203</v>
      </c>
      <c r="P8" s="75">
        <f>SUMIF(税务局提供税收入库!C:C,B8,税务局提供税收入库!E:E)</f>
        <v>16.256288</v>
      </c>
      <c r="Q8" s="46" t="s">
        <v>711</v>
      </c>
      <c r="R8" s="77" t="s">
        <v>232</v>
      </c>
      <c r="S8" s="78">
        <v>0</v>
      </c>
      <c r="T8" s="108" t="s">
        <v>712</v>
      </c>
      <c r="U8" s="110"/>
    </row>
    <row r="9" s="12" customFormat="true" ht="18" customHeight="true" spans="1:20">
      <c r="A9" s="30"/>
      <c r="B9" s="31" t="s">
        <v>713</v>
      </c>
      <c r="C9" s="33"/>
      <c r="D9" s="33"/>
      <c r="E9" s="33"/>
      <c r="F9" s="32"/>
      <c r="G9" s="43">
        <f>SUM(G5:G8)</f>
        <v>130.95</v>
      </c>
      <c r="H9" s="33"/>
      <c r="I9" s="49"/>
      <c r="J9" s="49"/>
      <c r="K9" s="49"/>
      <c r="L9" s="55"/>
      <c r="M9" s="49"/>
      <c r="N9" s="49"/>
      <c r="O9" s="49"/>
      <c r="P9" s="49"/>
      <c r="Q9" s="61"/>
      <c r="R9" s="61"/>
      <c r="S9" s="69">
        <f>SUM(S5:S8)</f>
        <v>19.72</v>
      </c>
      <c r="T9" s="70"/>
    </row>
    <row r="10" s="12" customFormat="true" ht="17.25" customHeight="true" spans="1:19">
      <c r="A10" s="34"/>
      <c r="B10" s="15"/>
      <c r="C10" s="14"/>
      <c r="D10" s="14"/>
      <c r="E10" s="14"/>
      <c r="G10" s="14"/>
      <c r="H10" s="14"/>
      <c r="I10" s="16"/>
      <c r="J10" s="16"/>
      <c r="K10" s="16"/>
      <c r="L10" s="17"/>
      <c r="M10" s="16"/>
      <c r="N10" s="16"/>
      <c r="O10" s="16"/>
      <c r="P10" s="16"/>
      <c r="Q10" s="16"/>
      <c r="R10" s="16"/>
      <c r="S10" s="16"/>
    </row>
    <row r="11" s="12" customFormat="true" ht="17.25" customHeight="true" spans="1:19">
      <c r="A11" s="14"/>
      <c r="B11" s="15"/>
      <c r="C11" s="14"/>
      <c r="D11" s="14"/>
      <c r="E11" s="14"/>
      <c r="G11" s="14"/>
      <c r="H11" s="14"/>
      <c r="I11" s="16"/>
      <c r="J11" s="16"/>
      <c r="K11" s="16"/>
      <c r="L11" s="17"/>
      <c r="M11" s="16"/>
      <c r="N11" s="16"/>
      <c r="O11" s="16"/>
      <c r="P11" s="16"/>
      <c r="Q11" s="16"/>
      <c r="R11" s="16"/>
      <c r="S11" s="16"/>
    </row>
  </sheetData>
  <mergeCells count="13">
    <mergeCell ref="A1:T1"/>
    <mergeCell ref="I3:K3"/>
    <mergeCell ref="L3:O3"/>
    <mergeCell ref="P3:Q3"/>
    <mergeCell ref="R3:T3"/>
    <mergeCell ref="A3:A4"/>
    <mergeCell ref="B3:B4"/>
    <mergeCell ref="C3:C4"/>
    <mergeCell ref="D3:D4"/>
    <mergeCell ref="E3:E4"/>
    <mergeCell ref="F3:F4"/>
    <mergeCell ref="G3:G4"/>
    <mergeCell ref="H3:H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I158" sqref="I158"/>
    </sheetView>
  </sheetViews>
  <sheetFormatPr defaultColWidth="8.8" defaultRowHeight="12.75"/>
  <cols>
    <col min="1" max="1" width="3.375" style="14" customWidth="true"/>
    <col min="2" max="2" width="15.3" style="15" customWidth="true"/>
    <col min="3" max="3" width="8" style="12" customWidth="true"/>
    <col min="4" max="4" width="11.1" style="14" customWidth="true"/>
    <col min="5" max="5" width="4.25" style="14" customWidth="true"/>
    <col min="6" max="6" width="8.9" style="12" customWidth="true"/>
    <col min="7" max="7" width="9.7" style="12" customWidth="true"/>
    <col min="8" max="8" width="5.625" style="14" customWidth="true"/>
    <col min="9" max="9" width="14.4" style="16" customWidth="true"/>
    <col min="10" max="10" width="11.2" style="16" customWidth="true"/>
    <col min="11" max="11" width="13.6" style="16" customWidth="true"/>
    <col min="12" max="12" width="7.125" style="17" customWidth="true"/>
    <col min="13" max="13" width="7.625" style="16" customWidth="true"/>
    <col min="14" max="19" width="9" style="16"/>
    <col min="20" max="20" width="20.5" style="12" customWidth="true"/>
    <col min="21" max="51" width="9" style="12"/>
    <col min="52" max="16384" width="8.8" style="12"/>
  </cols>
  <sheetData>
    <row r="1" s="12" customFormat="true" ht="22.5" spans="1:20">
      <c r="A1" s="18" t="s">
        <v>183</v>
      </c>
      <c r="B1" s="18"/>
      <c r="C1" s="18"/>
      <c r="D1" s="18"/>
      <c r="E1" s="18"/>
      <c r="F1" s="18"/>
      <c r="G1" s="18"/>
      <c r="H1" s="18"/>
      <c r="I1" s="18"/>
      <c r="J1" s="18"/>
      <c r="K1" s="18"/>
      <c r="L1" s="18"/>
      <c r="M1" s="18"/>
      <c r="N1" s="18"/>
      <c r="O1" s="18"/>
      <c r="P1" s="18"/>
      <c r="Q1" s="18"/>
      <c r="R1" s="18"/>
      <c r="S1" s="18"/>
      <c r="T1" s="18"/>
    </row>
    <row r="2" s="12" customFormat="true" ht="13.5" spans="1:19">
      <c r="A2" s="14"/>
      <c r="B2" s="15"/>
      <c r="D2" s="14"/>
      <c r="E2" s="14"/>
      <c r="H2" s="14"/>
      <c r="I2" s="16"/>
      <c r="J2" s="16"/>
      <c r="K2" s="16"/>
      <c r="L2" s="17"/>
      <c r="M2" s="16"/>
      <c r="N2" s="16"/>
      <c r="O2" s="16"/>
      <c r="P2" s="16"/>
      <c r="Q2" s="16"/>
      <c r="R2" s="16"/>
      <c r="S2" s="16"/>
    </row>
    <row r="3" s="12" customFormat="true" ht="25.5" customHeight="true" spans="1:20">
      <c r="A3" s="19" t="s">
        <v>2</v>
      </c>
      <c r="B3" s="20" t="s">
        <v>184</v>
      </c>
      <c r="C3" s="20" t="s">
        <v>406</v>
      </c>
      <c r="D3" s="20" t="s">
        <v>185</v>
      </c>
      <c r="E3" s="20" t="s">
        <v>186</v>
      </c>
      <c r="F3" s="20" t="s">
        <v>187</v>
      </c>
      <c r="G3" s="20" t="s">
        <v>625</v>
      </c>
      <c r="H3" s="20" t="s">
        <v>189</v>
      </c>
      <c r="I3" s="20" t="s">
        <v>626</v>
      </c>
      <c r="J3" s="44"/>
      <c r="K3" s="44"/>
      <c r="L3" s="56" t="s">
        <v>627</v>
      </c>
      <c r="M3" s="57"/>
      <c r="N3" s="57"/>
      <c r="O3" s="19"/>
      <c r="P3" s="56" t="s">
        <v>688</v>
      </c>
      <c r="Q3" s="57"/>
      <c r="R3" s="56" t="s">
        <v>191</v>
      </c>
      <c r="S3" s="57"/>
      <c r="T3" s="62"/>
    </row>
    <row r="4" s="12" customFormat="true" ht="44" customHeight="true" spans="1:20">
      <c r="A4" s="21"/>
      <c r="B4" s="22"/>
      <c r="C4" s="22"/>
      <c r="D4" s="22"/>
      <c r="E4" s="22"/>
      <c r="F4" s="22"/>
      <c r="G4" s="22"/>
      <c r="H4" s="22"/>
      <c r="I4" s="45" t="s">
        <v>714</v>
      </c>
      <c r="J4" s="45" t="s">
        <v>715</v>
      </c>
      <c r="K4" s="45" t="s">
        <v>630</v>
      </c>
      <c r="L4" s="50" t="s">
        <v>632</v>
      </c>
      <c r="M4" s="45" t="s">
        <v>633</v>
      </c>
      <c r="N4" s="51" t="s">
        <v>634</v>
      </c>
      <c r="O4" s="45" t="s">
        <v>635</v>
      </c>
      <c r="P4" s="45" t="s">
        <v>193</v>
      </c>
      <c r="Q4" s="58" t="s">
        <v>194</v>
      </c>
      <c r="R4" s="58" t="s">
        <v>196</v>
      </c>
      <c r="S4" s="58" t="s">
        <v>197</v>
      </c>
      <c r="T4" s="63" t="s">
        <v>198</v>
      </c>
    </row>
    <row r="5" s="12" customFormat="true" ht="91" customHeight="true" spans="1:21">
      <c r="A5" s="23">
        <f>A4+1</f>
        <v>1</v>
      </c>
      <c r="B5" s="24" t="s">
        <v>716</v>
      </c>
      <c r="C5" s="29" t="s">
        <v>407</v>
      </c>
      <c r="D5" s="25" t="s">
        <v>717</v>
      </c>
      <c r="E5" s="29">
        <v>6130</v>
      </c>
      <c r="F5" s="104" t="s">
        <v>718</v>
      </c>
      <c r="G5" s="36">
        <v>10</v>
      </c>
      <c r="H5" s="37" t="s">
        <v>202</v>
      </c>
      <c r="I5" s="46" t="s">
        <v>719</v>
      </c>
      <c r="J5" s="46" t="s">
        <v>720</v>
      </c>
      <c r="K5" s="72">
        <v>44523</v>
      </c>
      <c r="L5" s="47" t="s">
        <v>203</v>
      </c>
      <c r="M5" s="47" t="s">
        <v>203</v>
      </c>
      <c r="N5" s="47" t="s">
        <v>203</v>
      </c>
      <c r="O5" s="47" t="s">
        <v>203</v>
      </c>
      <c r="P5" s="75">
        <v>0.72</v>
      </c>
      <c r="Q5" s="46" t="s">
        <v>721</v>
      </c>
      <c r="R5" s="46" t="s">
        <v>204</v>
      </c>
      <c r="S5" s="47">
        <v>0.36</v>
      </c>
      <c r="T5" s="68"/>
      <c r="U5" s="67"/>
    </row>
    <row r="6" s="13" customFormat="true" ht="42" customHeight="true" spans="1:20">
      <c r="A6" s="26">
        <f>A5+1</f>
        <v>2</v>
      </c>
      <c r="B6" s="27"/>
      <c r="C6" s="28"/>
      <c r="D6" s="29"/>
      <c r="E6" s="29"/>
      <c r="F6" s="38"/>
      <c r="G6" s="39"/>
      <c r="H6" s="40"/>
      <c r="I6" s="48"/>
      <c r="J6" s="48"/>
      <c r="K6" s="48"/>
      <c r="L6" s="47"/>
      <c r="M6" s="48"/>
      <c r="N6" s="48"/>
      <c r="O6" s="48"/>
      <c r="P6" s="48"/>
      <c r="Q6" s="60"/>
      <c r="R6" s="60"/>
      <c r="S6" s="60"/>
      <c r="T6" s="68"/>
    </row>
    <row r="7" s="12" customFormat="true" ht="42" customHeight="true" spans="1:21">
      <c r="A7" s="26">
        <f>A6+1</f>
        <v>3</v>
      </c>
      <c r="B7" s="27"/>
      <c r="C7" s="28"/>
      <c r="D7" s="29"/>
      <c r="E7" s="29"/>
      <c r="F7" s="38"/>
      <c r="G7" s="36"/>
      <c r="H7" s="41"/>
      <c r="I7" s="46"/>
      <c r="J7" s="46"/>
      <c r="K7" s="48"/>
      <c r="L7" s="37"/>
      <c r="M7" s="48"/>
      <c r="N7" s="48"/>
      <c r="O7" s="48"/>
      <c r="P7" s="48"/>
      <c r="Q7" s="60"/>
      <c r="R7" s="60"/>
      <c r="S7" s="60"/>
      <c r="T7" s="68"/>
      <c r="U7" s="13"/>
    </row>
    <row r="8" s="12" customFormat="true" ht="42" customHeight="true" spans="1:21">
      <c r="A8" s="26">
        <f>A7+1</f>
        <v>4</v>
      </c>
      <c r="B8" s="24"/>
      <c r="C8" s="28"/>
      <c r="D8" s="29"/>
      <c r="E8" s="29"/>
      <c r="F8" s="38"/>
      <c r="G8" s="36"/>
      <c r="H8" s="42"/>
      <c r="I8" s="46"/>
      <c r="J8" s="48"/>
      <c r="K8" s="48"/>
      <c r="L8" s="47"/>
      <c r="M8" s="48"/>
      <c r="N8" s="48"/>
      <c r="O8" s="48"/>
      <c r="P8" s="48"/>
      <c r="Q8" s="60"/>
      <c r="R8" s="60"/>
      <c r="S8" s="60"/>
      <c r="T8" s="68"/>
      <c r="U8" s="13"/>
    </row>
    <row r="9" s="12" customFormat="true" ht="18" customHeight="true" spans="1:20">
      <c r="A9" s="30"/>
      <c r="B9" s="31" t="s">
        <v>722</v>
      </c>
      <c r="C9" s="32"/>
      <c r="D9" s="33"/>
      <c r="E9" s="33"/>
      <c r="F9" s="32"/>
      <c r="G9" s="89">
        <v>10</v>
      </c>
      <c r="H9" s="33"/>
      <c r="I9" s="49"/>
      <c r="J9" s="49"/>
      <c r="K9" s="49"/>
      <c r="L9" s="55"/>
      <c r="M9" s="49"/>
      <c r="N9" s="49"/>
      <c r="O9" s="49"/>
      <c r="P9" s="49"/>
      <c r="Q9" s="61"/>
      <c r="R9" s="61"/>
      <c r="S9" s="69">
        <f>SUM(S5:S8)</f>
        <v>0.36</v>
      </c>
      <c r="T9" s="70"/>
    </row>
    <row r="10" s="12" customFormat="true" ht="17.25" customHeight="true" spans="1:19">
      <c r="A10" s="34"/>
      <c r="B10" s="15"/>
      <c r="D10" s="14"/>
      <c r="E10" s="14"/>
      <c r="H10" s="14"/>
      <c r="I10" s="16"/>
      <c r="J10" s="16"/>
      <c r="K10" s="16"/>
      <c r="L10" s="17"/>
      <c r="M10" s="16"/>
      <c r="N10" s="16"/>
      <c r="O10" s="16"/>
      <c r="P10" s="16"/>
      <c r="Q10" s="16"/>
      <c r="R10" s="16"/>
      <c r="S10" s="16"/>
    </row>
    <row r="11" s="12" customFormat="true" ht="17.25" customHeight="true" spans="1:19">
      <c r="A11" s="14"/>
      <c r="B11" s="15"/>
      <c r="D11" s="14"/>
      <c r="E11" s="14"/>
      <c r="H11" s="14"/>
      <c r="I11" s="16"/>
      <c r="J11" s="16"/>
      <c r="K11" s="16"/>
      <c r="L11" s="17"/>
      <c r="M11" s="16"/>
      <c r="N11" s="16"/>
      <c r="O11" s="16"/>
      <c r="P11" s="16"/>
      <c r="Q11" s="16"/>
      <c r="R11" s="16"/>
      <c r="S11" s="16"/>
    </row>
  </sheetData>
  <mergeCells count="13">
    <mergeCell ref="A1:T1"/>
    <mergeCell ref="I3:K3"/>
    <mergeCell ref="L3:O3"/>
    <mergeCell ref="P3:Q3"/>
    <mergeCell ref="R3:T3"/>
    <mergeCell ref="A3:A4"/>
    <mergeCell ref="B3:B4"/>
    <mergeCell ref="C3:C4"/>
    <mergeCell ref="D3:D4"/>
    <mergeCell ref="E3:E4"/>
    <mergeCell ref="F3:F4"/>
    <mergeCell ref="G3:G4"/>
    <mergeCell ref="H3:H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opLeftCell="F1" workbookViewId="0">
      <selection activeCell="I158" sqref="I158"/>
    </sheetView>
  </sheetViews>
  <sheetFormatPr defaultColWidth="8.8" defaultRowHeight="12.75"/>
  <cols>
    <col min="1" max="1" width="3.375" style="14" customWidth="true"/>
    <col min="2" max="2" width="16.2" style="15" customWidth="true"/>
    <col min="3" max="3" width="7.7" style="12" customWidth="true"/>
    <col min="4" max="4" width="11.1" style="14" customWidth="true"/>
    <col min="5" max="5" width="4.25" style="14" customWidth="true"/>
    <col min="6" max="6" width="12.9" style="12" customWidth="true"/>
    <col min="7" max="7" width="7.5" style="12" customWidth="true"/>
    <col min="8" max="8" width="5.625" style="14" customWidth="true"/>
    <col min="9" max="9" width="14.8" style="16" customWidth="true"/>
    <col min="10" max="10" width="11.2" style="16" customWidth="true"/>
    <col min="11" max="11" width="14.3" style="16"/>
    <col min="12" max="12" width="7.125" style="17" customWidth="true"/>
    <col min="13" max="13" width="7.625" style="16" customWidth="true"/>
    <col min="14" max="19" width="9" style="16"/>
    <col min="20" max="20" width="18.1" style="12" customWidth="true"/>
    <col min="21" max="21" width="18.4" style="12" customWidth="true"/>
    <col min="22" max="51" width="9" style="12"/>
    <col min="52" max="16384" width="8.8" style="12"/>
  </cols>
  <sheetData>
    <row r="1" s="12" customFormat="true" ht="22.5" spans="1:20">
      <c r="A1" s="18" t="s">
        <v>183</v>
      </c>
      <c r="B1" s="18"/>
      <c r="C1" s="18"/>
      <c r="D1" s="18"/>
      <c r="E1" s="18"/>
      <c r="F1" s="18"/>
      <c r="G1" s="18"/>
      <c r="H1" s="18"/>
      <c r="I1" s="18"/>
      <c r="J1" s="18"/>
      <c r="K1" s="18"/>
      <c r="L1" s="18"/>
      <c r="M1" s="18"/>
      <c r="N1" s="18"/>
      <c r="O1" s="18"/>
      <c r="P1" s="18"/>
      <c r="Q1" s="18"/>
      <c r="R1" s="18"/>
      <c r="S1" s="18"/>
      <c r="T1" s="18"/>
    </row>
    <row r="2" s="12" customFormat="true" ht="13.5" spans="1:19">
      <c r="A2" s="14"/>
      <c r="B2" s="15"/>
      <c r="D2" s="14"/>
      <c r="E2" s="14"/>
      <c r="H2" s="14"/>
      <c r="I2" s="16"/>
      <c r="J2" s="16"/>
      <c r="K2" s="16"/>
      <c r="L2" s="17"/>
      <c r="M2" s="16"/>
      <c r="N2" s="16"/>
      <c r="O2" s="16"/>
      <c r="P2" s="16"/>
      <c r="Q2" s="16"/>
      <c r="R2" s="16"/>
      <c r="S2" s="16"/>
    </row>
    <row r="3" s="12" customFormat="true" ht="25.5" customHeight="true" spans="1:20">
      <c r="A3" s="19" t="s">
        <v>2</v>
      </c>
      <c r="B3" s="20" t="s">
        <v>184</v>
      </c>
      <c r="C3" s="20" t="s">
        <v>406</v>
      </c>
      <c r="D3" s="20" t="s">
        <v>185</v>
      </c>
      <c r="E3" s="20" t="s">
        <v>186</v>
      </c>
      <c r="F3" s="20" t="s">
        <v>187</v>
      </c>
      <c r="G3" s="20" t="s">
        <v>625</v>
      </c>
      <c r="H3" s="20" t="s">
        <v>189</v>
      </c>
      <c r="I3" s="20" t="s">
        <v>626</v>
      </c>
      <c r="J3" s="44"/>
      <c r="K3" s="44"/>
      <c r="L3" s="56" t="s">
        <v>627</v>
      </c>
      <c r="M3" s="57"/>
      <c r="N3" s="57"/>
      <c r="O3" s="19"/>
      <c r="P3" s="56" t="s">
        <v>688</v>
      </c>
      <c r="Q3" s="57"/>
      <c r="R3" s="56" t="s">
        <v>191</v>
      </c>
      <c r="S3" s="57"/>
      <c r="T3" s="62"/>
    </row>
    <row r="4" s="12" customFormat="true" ht="45" customHeight="true" spans="1:20">
      <c r="A4" s="21"/>
      <c r="B4" s="22"/>
      <c r="C4" s="22"/>
      <c r="D4" s="22"/>
      <c r="E4" s="22"/>
      <c r="F4" s="22"/>
      <c r="G4" s="22"/>
      <c r="H4" s="22"/>
      <c r="I4" s="45" t="s">
        <v>714</v>
      </c>
      <c r="J4" s="45" t="s">
        <v>715</v>
      </c>
      <c r="K4" s="45" t="s">
        <v>630</v>
      </c>
      <c r="L4" s="50" t="s">
        <v>632</v>
      </c>
      <c r="M4" s="45" t="s">
        <v>633</v>
      </c>
      <c r="N4" s="51" t="s">
        <v>634</v>
      </c>
      <c r="O4" s="45" t="s">
        <v>635</v>
      </c>
      <c r="P4" s="45" t="s">
        <v>193</v>
      </c>
      <c r="Q4" s="58" t="s">
        <v>194</v>
      </c>
      <c r="R4" s="58" t="s">
        <v>196</v>
      </c>
      <c r="S4" s="58" t="s">
        <v>197</v>
      </c>
      <c r="T4" s="63" t="s">
        <v>198</v>
      </c>
    </row>
    <row r="5" s="12" customFormat="true" ht="91" customHeight="true" spans="1:21">
      <c r="A5" s="23">
        <f>A4+1</f>
        <v>1</v>
      </c>
      <c r="B5" s="24" t="s">
        <v>723</v>
      </c>
      <c r="C5" s="29" t="s">
        <v>417</v>
      </c>
      <c r="D5" s="22" t="s">
        <v>724</v>
      </c>
      <c r="E5" s="29"/>
      <c r="F5" s="35" t="s">
        <v>725</v>
      </c>
      <c r="G5" s="36">
        <v>50</v>
      </c>
      <c r="H5" s="37" t="s">
        <v>202</v>
      </c>
      <c r="I5" s="73" t="s">
        <v>726</v>
      </c>
      <c r="J5" s="46" t="s">
        <v>727</v>
      </c>
      <c r="K5" s="72">
        <v>44552</v>
      </c>
      <c r="L5" s="47" t="s">
        <v>203</v>
      </c>
      <c r="M5" s="74" t="s">
        <v>674</v>
      </c>
      <c r="N5" s="74" t="s">
        <v>674</v>
      </c>
      <c r="O5" s="74" t="s">
        <v>728</v>
      </c>
      <c r="P5" s="74" t="s">
        <v>728</v>
      </c>
      <c r="Q5" s="74" t="s">
        <v>728</v>
      </c>
      <c r="R5" s="77" t="s">
        <v>204</v>
      </c>
      <c r="S5" s="78">
        <v>50</v>
      </c>
      <c r="T5" s="66" t="s">
        <v>729</v>
      </c>
      <c r="U5" s="82"/>
    </row>
    <row r="6" s="13" customFormat="true" ht="42" customHeight="true" spans="1:20">
      <c r="A6" s="26">
        <f>A5+1</f>
        <v>2</v>
      </c>
      <c r="B6" s="27"/>
      <c r="C6" s="28"/>
      <c r="D6" s="29"/>
      <c r="E6" s="29"/>
      <c r="F6" s="38"/>
      <c r="G6" s="39"/>
      <c r="H6" s="40"/>
      <c r="I6" s="48"/>
      <c r="J6" s="48"/>
      <c r="K6" s="48"/>
      <c r="L6" s="47"/>
      <c r="M6" s="48"/>
      <c r="N6" s="48"/>
      <c r="O6" s="48"/>
      <c r="P6" s="48"/>
      <c r="Q6" s="60"/>
      <c r="R6" s="60"/>
      <c r="S6" s="60"/>
      <c r="T6" s="68"/>
    </row>
    <row r="7" s="12" customFormat="true" ht="42" customHeight="true" spans="1:21">
      <c r="A7" s="26">
        <f>A6+1</f>
        <v>3</v>
      </c>
      <c r="B7" s="27"/>
      <c r="C7" s="28"/>
      <c r="D7" s="29"/>
      <c r="E7" s="29"/>
      <c r="F7" s="38"/>
      <c r="G7" s="36"/>
      <c r="H7" s="41"/>
      <c r="I7" s="46"/>
      <c r="J7" s="46"/>
      <c r="K7" s="48"/>
      <c r="L7" s="37"/>
      <c r="M7" s="48"/>
      <c r="N7" s="48"/>
      <c r="O7" s="48"/>
      <c r="P7" s="48"/>
      <c r="Q7" s="60"/>
      <c r="R7" s="60"/>
      <c r="S7" s="60"/>
      <c r="T7" s="68"/>
      <c r="U7" s="13"/>
    </row>
    <row r="8" s="12" customFormat="true" ht="42" customHeight="true" spans="1:21">
      <c r="A8" s="26">
        <f>A7+1</f>
        <v>4</v>
      </c>
      <c r="B8" s="24"/>
      <c r="C8" s="28"/>
      <c r="D8" s="29"/>
      <c r="E8" s="29"/>
      <c r="F8" s="38"/>
      <c r="G8" s="36"/>
      <c r="H8" s="42"/>
      <c r="I8" s="46"/>
      <c r="J8" s="48"/>
      <c r="K8" s="48"/>
      <c r="L8" s="47"/>
      <c r="M8" s="48"/>
      <c r="N8" s="48"/>
      <c r="O8" s="48"/>
      <c r="P8" s="48"/>
      <c r="Q8" s="60"/>
      <c r="R8" s="60"/>
      <c r="S8" s="60"/>
      <c r="T8" s="68"/>
      <c r="U8" s="13"/>
    </row>
    <row r="9" s="12" customFormat="true" ht="18" customHeight="true" spans="1:20">
      <c r="A9" s="30"/>
      <c r="B9" s="31" t="s">
        <v>722</v>
      </c>
      <c r="C9" s="32"/>
      <c r="D9" s="33"/>
      <c r="E9" s="33"/>
      <c r="F9" s="32"/>
      <c r="G9" s="89">
        <v>50</v>
      </c>
      <c r="H9" s="33"/>
      <c r="I9" s="49"/>
      <c r="J9" s="49"/>
      <c r="K9" s="49"/>
      <c r="L9" s="55"/>
      <c r="M9" s="49"/>
      <c r="N9" s="49"/>
      <c r="O9" s="49"/>
      <c r="P9" s="49"/>
      <c r="Q9" s="61"/>
      <c r="R9" s="61"/>
      <c r="S9" s="69">
        <v>50</v>
      </c>
      <c r="T9" s="70"/>
    </row>
    <row r="10" s="12" customFormat="true" ht="17.25" customHeight="true" spans="1:19">
      <c r="A10" s="34"/>
      <c r="B10" s="15"/>
      <c r="D10" s="14"/>
      <c r="E10" s="14"/>
      <c r="H10" s="14"/>
      <c r="I10" s="16"/>
      <c r="J10" s="16"/>
      <c r="K10" s="16"/>
      <c r="L10" s="17"/>
      <c r="M10" s="16"/>
      <c r="N10" s="16"/>
      <c r="O10" s="16"/>
      <c r="P10" s="16"/>
      <c r="Q10" s="16"/>
      <c r="R10" s="16"/>
      <c r="S10" s="16"/>
    </row>
    <row r="11" s="12" customFormat="true" ht="17.25" customHeight="true" spans="1:19">
      <c r="A11" s="14"/>
      <c r="B11" s="15"/>
      <c r="D11" s="14"/>
      <c r="E11" s="14"/>
      <c r="H11" s="14"/>
      <c r="I11" s="16"/>
      <c r="J11" s="16"/>
      <c r="K11" s="16"/>
      <c r="L11" s="17"/>
      <c r="M11" s="16"/>
      <c r="N11" s="16"/>
      <c r="O11" s="16"/>
      <c r="P11" s="16"/>
      <c r="Q11" s="16"/>
      <c r="R11" s="16"/>
      <c r="S11" s="16"/>
    </row>
  </sheetData>
  <mergeCells count="13">
    <mergeCell ref="A1:T1"/>
    <mergeCell ref="I3:K3"/>
    <mergeCell ref="L3:O3"/>
    <mergeCell ref="P3:Q3"/>
    <mergeCell ref="R3:T3"/>
    <mergeCell ref="A3:A4"/>
    <mergeCell ref="B3:B4"/>
    <mergeCell ref="C3:C4"/>
    <mergeCell ref="D3:D4"/>
    <mergeCell ref="E3:E4"/>
    <mergeCell ref="F3:F4"/>
    <mergeCell ref="G3:G4"/>
    <mergeCell ref="H3:H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workbookViewId="0">
      <pane xSplit="3" ySplit="4" topLeftCell="D5" activePane="bottomRight" state="frozen"/>
      <selection/>
      <selection pane="topRight"/>
      <selection pane="bottomLeft"/>
      <selection pane="bottomRight" activeCell="I158" sqref="I158"/>
    </sheetView>
  </sheetViews>
  <sheetFormatPr defaultColWidth="8.8" defaultRowHeight="12.75"/>
  <cols>
    <col min="1" max="1" width="3.375" style="14" customWidth="true"/>
    <col min="2" max="2" width="15.6" style="15" customWidth="true"/>
    <col min="3" max="3" width="7.2" style="12" customWidth="true"/>
    <col min="4" max="4" width="11.1" style="14" customWidth="true"/>
    <col min="5" max="5" width="8.7" style="14" customWidth="true"/>
    <col min="6" max="6" width="14.4" style="12" customWidth="true"/>
    <col min="7" max="7" width="8.6" style="12" customWidth="true"/>
    <col min="8" max="8" width="5.625" style="14" customWidth="true"/>
    <col min="9" max="9" width="15.1" style="14" customWidth="true"/>
    <col min="10" max="10" width="8.6" style="16" customWidth="true"/>
    <col min="11" max="11" width="11.2" style="16" customWidth="true"/>
    <col min="12" max="12" width="13.2" style="16" customWidth="true"/>
    <col min="13" max="13" width="7.125" style="17" customWidth="true"/>
    <col min="14" max="14" width="7.625" style="16" customWidth="true"/>
    <col min="15" max="15" width="9.7" style="16" customWidth="true"/>
    <col min="16" max="18" width="11.6" style="16" customWidth="true"/>
    <col min="19" max="20" width="9" style="16"/>
    <col min="21" max="21" width="21.2" style="12" customWidth="true"/>
    <col min="22" max="22" width="18.8" style="12" customWidth="true"/>
    <col min="23" max="52" width="9" style="12"/>
    <col min="53" max="16384" width="8.8" style="12"/>
  </cols>
  <sheetData>
    <row r="1" s="12" customFormat="true" ht="22.5" spans="1:21">
      <c r="A1" s="18" t="s">
        <v>183</v>
      </c>
      <c r="B1" s="18"/>
      <c r="C1" s="18"/>
      <c r="D1" s="18"/>
      <c r="E1" s="18"/>
      <c r="F1" s="18"/>
      <c r="G1" s="18"/>
      <c r="H1" s="18"/>
      <c r="I1" s="18"/>
      <c r="J1" s="18"/>
      <c r="K1" s="18"/>
      <c r="L1" s="18"/>
      <c r="M1" s="18"/>
      <c r="N1" s="18"/>
      <c r="O1" s="18"/>
      <c r="P1" s="18"/>
      <c r="Q1" s="18"/>
      <c r="R1" s="18"/>
      <c r="S1" s="18"/>
      <c r="T1" s="18"/>
      <c r="U1" s="18"/>
    </row>
    <row r="2" s="12" customFormat="true" ht="13.5" spans="1:20">
      <c r="A2" s="14"/>
      <c r="B2" s="15"/>
      <c r="D2" s="14"/>
      <c r="E2" s="14"/>
      <c r="H2" s="14"/>
      <c r="I2" s="14"/>
      <c r="J2" s="16"/>
      <c r="K2" s="16"/>
      <c r="L2" s="16"/>
      <c r="M2" s="17"/>
      <c r="N2" s="16"/>
      <c r="O2" s="16"/>
      <c r="P2" s="16"/>
      <c r="Q2" s="16"/>
      <c r="R2" s="16"/>
      <c r="S2" s="16"/>
      <c r="T2" s="16"/>
    </row>
    <row r="3" s="12" customFormat="true" ht="25.5" customHeight="true" spans="1:21">
      <c r="A3" s="19" t="s">
        <v>2</v>
      </c>
      <c r="B3" s="20" t="s">
        <v>184</v>
      </c>
      <c r="C3" s="20" t="s">
        <v>406</v>
      </c>
      <c r="D3" s="20" t="s">
        <v>185</v>
      </c>
      <c r="E3" s="20" t="s">
        <v>186</v>
      </c>
      <c r="F3" s="20" t="s">
        <v>187</v>
      </c>
      <c r="G3" s="20" t="s">
        <v>625</v>
      </c>
      <c r="H3" s="20" t="s">
        <v>189</v>
      </c>
      <c r="I3" s="56" t="s">
        <v>626</v>
      </c>
      <c r="J3" s="57"/>
      <c r="K3" s="57"/>
      <c r="L3" s="19"/>
      <c r="M3" s="56" t="s">
        <v>627</v>
      </c>
      <c r="N3" s="57"/>
      <c r="O3" s="57"/>
      <c r="P3" s="44"/>
      <c r="Q3" s="56" t="s">
        <v>688</v>
      </c>
      <c r="R3" s="57"/>
      <c r="S3" s="56" t="s">
        <v>191</v>
      </c>
      <c r="T3" s="57"/>
      <c r="U3" s="62"/>
    </row>
    <row r="4" s="12" customFormat="true" ht="38" customHeight="true" spans="1:21">
      <c r="A4" s="21"/>
      <c r="B4" s="22"/>
      <c r="C4" s="22"/>
      <c r="D4" s="22"/>
      <c r="E4" s="22"/>
      <c r="F4" s="22"/>
      <c r="G4" s="22"/>
      <c r="H4" s="22"/>
      <c r="I4" s="45" t="s">
        <v>730</v>
      </c>
      <c r="J4" s="45" t="s">
        <v>731</v>
      </c>
      <c r="K4" s="45" t="s">
        <v>732</v>
      </c>
      <c r="L4" s="45" t="s">
        <v>733</v>
      </c>
      <c r="M4" s="50" t="s">
        <v>632</v>
      </c>
      <c r="N4" s="45" t="s">
        <v>633</v>
      </c>
      <c r="O4" s="51" t="s">
        <v>634</v>
      </c>
      <c r="P4" s="45" t="s">
        <v>635</v>
      </c>
      <c r="Q4" s="45" t="s">
        <v>193</v>
      </c>
      <c r="R4" s="58" t="s">
        <v>194</v>
      </c>
      <c r="S4" s="58" t="s">
        <v>196</v>
      </c>
      <c r="T4" s="58" t="s">
        <v>197</v>
      </c>
      <c r="U4" s="63" t="s">
        <v>198</v>
      </c>
    </row>
    <row r="5" s="12" customFormat="true" ht="42" customHeight="true" spans="1:22">
      <c r="A5" s="23">
        <f>A4+1</f>
        <v>1</v>
      </c>
      <c r="B5" s="24" t="s">
        <v>734</v>
      </c>
      <c r="C5" s="29" t="s">
        <v>496</v>
      </c>
      <c r="D5" s="25" t="s">
        <v>735</v>
      </c>
      <c r="E5" s="23">
        <v>1530</v>
      </c>
      <c r="F5" s="35" t="s">
        <v>736</v>
      </c>
      <c r="G5" s="36">
        <v>5</v>
      </c>
      <c r="H5" s="37" t="s">
        <v>202</v>
      </c>
      <c r="I5" s="46" t="s">
        <v>737</v>
      </c>
      <c r="J5" s="47">
        <v>20211274</v>
      </c>
      <c r="K5" s="73" t="s">
        <v>738</v>
      </c>
      <c r="L5" s="72">
        <v>44561</v>
      </c>
      <c r="M5" s="47" t="s">
        <v>203</v>
      </c>
      <c r="N5" s="47" t="s">
        <v>203</v>
      </c>
      <c r="O5" s="47" t="s">
        <v>203</v>
      </c>
      <c r="P5" s="47" t="s">
        <v>203</v>
      </c>
      <c r="Q5" s="75">
        <f>SUMIF(税务局提供税收入库!C:C,B5,税务局提供税收入库!E:E)</f>
        <v>0.264779</v>
      </c>
      <c r="R5" s="47" t="str">
        <f>VLOOKUP(B5,税务局提供税收入库!C:D,2,0)</f>
        <v>国家金库黄山市黄山区支库</v>
      </c>
      <c r="S5" s="46" t="s">
        <v>204</v>
      </c>
      <c r="T5" s="95">
        <v>0.13</v>
      </c>
      <c r="U5" s="100"/>
      <c r="V5" s="13"/>
    </row>
    <row r="6" s="13" customFormat="true" ht="58" customHeight="true" spans="1:21">
      <c r="A6" s="23">
        <f t="shared" ref="A6:A16" si="0">A5+1</f>
        <v>2</v>
      </c>
      <c r="B6" s="24" t="s">
        <v>739</v>
      </c>
      <c r="C6" s="29" t="s">
        <v>496</v>
      </c>
      <c r="D6" s="25" t="s">
        <v>740</v>
      </c>
      <c r="E6" s="23">
        <v>3955</v>
      </c>
      <c r="F6" s="35" t="s">
        <v>736</v>
      </c>
      <c r="G6" s="36">
        <v>5</v>
      </c>
      <c r="H6" s="37" t="s">
        <v>202</v>
      </c>
      <c r="I6" s="46" t="s">
        <v>741</v>
      </c>
      <c r="J6" s="48">
        <v>20211273</v>
      </c>
      <c r="K6" s="73" t="s">
        <v>738</v>
      </c>
      <c r="L6" s="72">
        <v>44561</v>
      </c>
      <c r="M6" s="47" t="s">
        <v>203</v>
      </c>
      <c r="N6" s="47" t="s">
        <v>203</v>
      </c>
      <c r="O6" s="47" t="s">
        <v>203</v>
      </c>
      <c r="P6" s="47" t="s">
        <v>203</v>
      </c>
      <c r="Q6" s="75">
        <f>SUMIF(税务局提供税收入库!C:C,B6,税务局提供税收入库!E:E)</f>
        <v>29.345432</v>
      </c>
      <c r="R6" s="47" t="str">
        <f>VLOOKUP(B6,税务局提供税收入库!C:D,2,0)</f>
        <v>国家金库黄山市黄山区支库</v>
      </c>
      <c r="S6" s="64" t="s">
        <v>204</v>
      </c>
      <c r="T6" s="65">
        <v>5</v>
      </c>
      <c r="U6" s="79"/>
    </row>
    <row r="7" s="12" customFormat="true" ht="42" customHeight="true" spans="1:22">
      <c r="A7" s="23">
        <f t="shared" si="0"/>
        <v>3</v>
      </c>
      <c r="B7" s="24" t="s">
        <v>742</v>
      </c>
      <c r="C7" s="29" t="s">
        <v>440</v>
      </c>
      <c r="D7" s="25" t="s">
        <v>743</v>
      </c>
      <c r="E7" s="23">
        <v>1530</v>
      </c>
      <c r="F7" s="35" t="s">
        <v>736</v>
      </c>
      <c r="G7" s="36">
        <v>5</v>
      </c>
      <c r="H7" s="37" t="s">
        <v>202</v>
      </c>
      <c r="I7" s="46" t="s">
        <v>744</v>
      </c>
      <c r="J7" s="48">
        <v>20211270</v>
      </c>
      <c r="K7" s="73" t="s">
        <v>738</v>
      </c>
      <c r="L7" s="72">
        <v>44561</v>
      </c>
      <c r="M7" s="47" t="s">
        <v>203</v>
      </c>
      <c r="N7" s="47" t="s">
        <v>203</v>
      </c>
      <c r="O7" s="47" t="s">
        <v>203</v>
      </c>
      <c r="P7" s="47" t="s">
        <v>203</v>
      </c>
      <c r="Q7" s="75">
        <f>SUMIF(税务局提供税收入库!C:C,B7,税务局提供税收入库!E:E)</f>
        <v>4.822153</v>
      </c>
      <c r="R7" s="47" t="str">
        <f>VLOOKUP(B7,税务局提供税收入库!C:D,2,0)</f>
        <v>国家金库黄山市徽州区支库</v>
      </c>
      <c r="S7" s="64" t="s">
        <v>204</v>
      </c>
      <c r="T7" s="95">
        <v>2.41</v>
      </c>
      <c r="U7" s="66"/>
      <c r="V7" s="13"/>
    </row>
    <row r="8" s="12" customFormat="true" ht="42" customHeight="true" spans="1:22">
      <c r="A8" s="23">
        <f t="shared" si="0"/>
        <v>4</v>
      </c>
      <c r="B8" s="24" t="s">
        <v>745</v>
      </c>
      <c r="C8" s="29" t="s">
        <v>433</v>
      </c>
      <c r="D8" s="25" t="s">
        <v>746</v>
      </c>
      <c r="E8" s="23">
        <v>1392</v>
      </c>
      <c r="F8" s="35" t="s">
        <v>736</v>
      </c>
      <c r="G8" s="36">
        <v>5</v>
      </c>
      <c r="H8" s="37" t="s">
        <v>202</v>
      </c>
      <c r="I8" s="46" t="s">
        <v>747</v>
      </c>
      <c r="J8" s="48">
        <v>20211276</v>
      </c>
      <c r="K8" s="71" t="s">
        <v>738</v>
      </c>
      <c r="L8" s="72">
        <v>44561</v>
      </c>
      <c r="M8" s="47" t="s">
        <v>203</v>
      </c>
      <c r="N8" s="47" t="s">
        <v>203</v>
      </c>
      <c r="O8" s="47" t="s">
        <v>203</v>
      </c>
      <c r="P8" s="47" t="s">
        <v>203</v>
      </c>
      <c r="Q8" s="75">
        <f>SUMIF(税务局提供税收入库!C:C,B8,税务局提供税收入库!E:E)</f>
        <v>0</v>
      </c>
      <c r="R8" s="47"/>
      <c r="S8" s="64" t="s">
        <v>204</v>
      </c>
      <c r="T8" s="95">
        <v>0</v>
      </c>
      <c r="U8" s="66" t="s">
        <v>455</v>
      </c>
      <c r="V8" s="13"/>
    </row>
    <row r="9" s="12" customFormat="true" ht="90" customHeight="true" spans="1:22">
      <c r="A9" s="23">
        <f t="shared" si="0"/>
        <v>5</v>
      </c>
      <c r="B9" s="24" t="s">
        <v>748</v>
      </c>
      <c r="C9" s="29" t="s">
        <v>433</v>
      </c>
      <c r="D9" s="171" t="s">
        <v>749</v>
      </c>
      <c r="E9" s="23" t="s">
        <v>750</v>
      </c>
      <c r="F9" s="35" t="s">
        <v>736</v>
      </c>
      <c r="G9" s="36">
        <v>5</v>
      </c>
      <c r="H9" s="37" t="s">
        <v>202</v>
      </c>
      <c r="I9" s="46" t="s">
        <v>751</v>
      </c>
      <c r="J9" s="48">
        <v>20211277</v>
      </c>
      <c r="K9" s="71" t="s">
        <v>738</v>
      </c>
      <c r="L9" s="72">
        <v>44561</v>
      </c>
      <c r="M9" s="47" t="s">
        <v>203</v>
      </c>
      <c r="N9" s="47" t="s">
        <v>203</v>
      </c>
      <c r="O9" s="47" t="s">
        <v>203</v>
      </c>
      <c r="P9" s="46" t="s">
        <v>728</v>
      </c>
      <c r="Q9" s="96" t="s">
        <v>728</v>
      </c>
      <c r="R9" s="47"/>
      <c r="S9" s="46" t="s">
        <v>204</v>
      </c>
      <c r="T9" s="95">
        <v>0</v>
      </c>
      <c r="U9" s="66" t="s">
        <v>752</v>
      </c>
      <c r="V9" s="101"/>
    </row>
    <row r="10" s="12" customFormat="true" ht="56" customHeight="true" spans="1:21">
      <c r="A10" s="23">
        <f t="shared" si="0"/>
        <v>6</v>
      </c>
      <c r="B10" s="24" t="s">
        <v>753</v>
      </c>
      <c r="C10" s="23" t="s">
        <v>433</v>
      </c>
      <c r="D10" s="25" t="s">
        <v>754</v>
      </c>
      <c r="E10" s="23">
        <v>1530</v>
      </c>
      <c r="F10" s="35" t="s">
        <v>736</v>
      </c>
      <c r="G10" s="36">
        <v>5</v>
      </c>
      <c r="H10" s="37" t="s">
        <v>202</v>
      </c>
      <c r="I10" s="46" t="s">
        <v>755</v>
      </c>
      <c r="J10" s="48">
        <v>20211278</v>
      </c>
      <c r="K10" s="71" t="s">
        <v>738</v>
      </c>
      <c r="L10" s="72">
        <v>44561</v>
      </c>
      <c r="M10" s="47" t="s">
        <v>203</v>
      </c>
      <c r="N10" s="47" t="s">
        <v>203</v>
      </c>
      <c r="O10" s="47" t="s">
        <v>203</v>
      </c>
      <c r="P10" s="47" t="s">
        <v>203</v>
      </c>
      <c r="Q10" s="75">
        <v>0</v>
      </c>
      <c r="R10" s="97"/>
      <c r="S10" s="46" t="s">
        <v>204</v>
      </c>
      <c r="T10" s="95">
        <v>0</v>
      </c>
      <c r="U10" s="66" t="s">
        <v>756</v>
      </c>
    </row>
    <row r="11" s="12" customFormat="true" ht="42" customHeight="true" spans="1:22">
      <c r="A11" s="23">
        <f t="shared" si="0"/>
        <v>7</v>
      </c>
      <c r="B11" s="24" t="s">
        <v>757</v>
      </c>
      <c r="C11" s="29" t="s">
        <v>407</v>
      </c>
      <c r="D11" s="171" t="s">
        <v>758</v>
      </c>
      <c r="E11" s="23">
        <v>2110</v>
      </c>
      <c r="F11" s="35" t="s">
        <v>736</v>
      </c>
      <c r="G11" s="36">
        <v>5</v>
      </c>
      <c r="H11" s="37" t="s">
        <v>202</v>
      </c>
      <c r="I11" s="46" t="s">
        <v>737</v>
      </c>
      <c r="J11" s="48">
        <v>20211268</v>
      </c>
      <c r="K11" s="71" t="s">
        <v>738</v>
      </c>
      <c r="L11" s="72">
        <v>44561</v>
      </c>
      <c r="M11" s="47" t="s">
        <v>203</v>
      </c>
      <c r="N11" s="47" t="s">
        <v>203</v>
      </c>
      <c r="O11" s="47" t="s">
        <v>203</v>
      </c>
      <c r="P11" s="47" t="s">
        <v>203</v>
      </c>
      <c r="Q11" s="75">
        <f>SUMIF(税务局提供税收入库!C:C,B11,税务局提供税收入库!E:E)</f>
        <v>38.859802</v>
      </c>
      <c r="R11" s="47" t="str">
        <f>VLOOKUP(B11,税务局提供税收入库!C:D,2,0)</f>
        <v>国家金库黟县支库</v>
      </c>
      <c r="S11" s="64" t="s">
        <v>204</v>
      </c>
      <c r="T11" s="65">
        <v>5</v>
      </c>
      <c r="U11" s="68"/>
      <c r="V11" s="13"/>
    </row>
    <row r="12" s="12" customFormat="true" ht="42" customHeight="true" spans="1:22">
      <c r="A12" s="23">
        <f t="shared" si="0"/>
        <v>8</v>
      </c>
      <c r="B12" s="24" t="s">
        <v>759</v>
      </c>
      <c r="C12" s="23" t="s">
        <v>407</v>
      </c>
      <c r="D12" s="25" t="s">
        <v>760</v>
      </c>
      <c r="E12" s="23">
        <v>1453</v>
      </c>
      <c r="F12" s="35" t="s">
        <v>736</v>
      </c>
      <c r="G12" s="36">
        <v>5</v>
      </c>
      <c r="H12" s="37" t="s">
        <v>202</v>
      </c>
      <c r="I12" s="46" t="s">
        <v>761</v>
      </c>
      <c r="J12" s="48">
        <v>20211267</v>
      </c>
      <c r="K12" s="73" t="s">
        <v>738</v>
      </c>
      <c r="L12" s="72">
        <v>44561</v>
      </c>
      <c r="M12" s="47" t="s">
        <v>203</v>
      </c>
      <c r="N12" s="47" t="s">
        <v>203</v>
      </c>
      <c r="O12" s="47" t="s">
        <v>203</v>
      </c>
      <c r="P12" s="47" t="s">
        <v>203</v>
      </c>
      <c r="Q12" s="75">
        <f>SUMIF(税务局提供税收入库!C:C,B12,税务局提供税收入库!E:E)</f>
        <v>785.379948</v>
      </c>
      <c r="R12" s="47" t="str">
        <f>VLOOKUP(B12,税务局提供税收入库!C:D,2,0)</f>
        <v>国家金库黟县支库</v>
      </c>
      <c r="S12" s="64" t="s">
        <v>204</v>
      </c>
      <c r="T12" s="65">
        <v>5</v>
      </c>
      <c r="U12" s="68"/>
      <c r="V12" s="13"/>
    </row>
    <row r="13" s="12" customFormat="true" ht="55" customHeight="true" spans="1:22">
      <c r="A13" s="23">
        <f t="shared" si="0"/>
        <v>9</v>
      </c>
      <c r="B13" s="24" t="s">
        <v>762</v>
      </c>
      <c r="C13" s="23" t="s">
        <v>443</v>
      </c>
      <c r="D13" s="25" t="s">
        <v>763</v>
      </c>
      <c r="E13" s="22" t="s">
        <v>764</v>
      </c>
      <c r="F13" s="35" t="s">
        <v>736</v>
      </c>
      <c r="G13" s="36">
        <v>5</v>
      </c>
      <c r="H13" s="37" t="s">
        <v>202</v>
      </c>
      <c r="I13" s="46" t="s">
        <v>765</v>
      </c>
      <c r="J13" s="48">
        <v>20211272</v>
      </c>
      <c r="K13" s="71" t="s">
        <v>738</v>
      </c>
      <c r="L13" s="72">
        <v>44561</v>
      </c>
      <c r="M13" s="47" t="s">
        <v>203</v>
      </c>
      <c r="N13" s="47" t="s">
        <v>203</v>
      </c>
      <c r="O13" s="47" t="s">
        <v>203</v>
      </c>
      <c r="P13" s="47" t="s">
        <v>203</v>
      </c>
      <c r="Q13" s="75">
        <f>SUMIF(税务局提供税收入库!C:C,B13,税务局提供税收入库!E:E)</f>
        <v>43.229413</v>
      </c>
      <c r="R13" s="76" t="s">
        <v>766</v>
      </c>
      <c r="S13" s="64" t="s">
        <v>204</v>
      </c>
      <c r="T13" s="65">
        <v>5</v>
      </c>
      <c r="U13" s="66"/>
      <c r="V13" s="102"/>
    </row>
    <row r="14" s="12" customFormat="true" ht="55" customHeight="true" spans="1:22">
      <c r="A14" s="23">
        <f t="shared" si="0"/>
        <v>10</v>
      </c>
      <c r="B14" s="85" t="s">
        <v>767</v>
      </c>
      <c r="C14" s="86" t="s">
        <v>417</v>
      </c>
      <c r="D14" s="87" t="s">
        <v>768</v>
      </c>
      <c r="E14" s="88">
        <v>2651</v>
      </c>
      <c r="F14" s="35" t="s">
        <v>736</v>
      </c>
      <c r="G14" s="36">
        <v>5</v>
      </c>
      <c r="H14" s="37" t="s">
        <v>202</v>
      </c>
      <c r="I14" s="46" t="s">
        <v>769</v>
      </c>
      <c r="J14" s="91">
        <v>20211271</v>
      </c>
      <c r="K14" s="71" t="s">
        <v>770</v>
      </c>
      <c r="L14" s="72">
        <v>44561</v>
      </c>
      <c r="M14" s="47" t="s">
        <v>203</v>
      </c>
      <c r="N14" s="47" t="s">
        <v>203</v>
      </c>
      <c r="O14" s="47" t="s">
        <v>203</v>
      </c>
      <c r="P14" s="47" t="s">
        <v>203</v>
      </c>
      <c r="Q14" s="98">
        <v>947.27</v>
      </c>
      <c r="R14" s="99" t="s">
        <v>771</v>
      </c>
      <c r="S14" s="64" t="s">
        <v>204</v>
      </c>
      <c r="T14" s="65">
        <v>5</v>
      </c>
      <c r="U14" s="103"/>
      <c r="V14" s="102"/>
    </row>
    <row r="15" s="12" customFormat="true" ht="55" customHeight="true" spans="1:22">
      <c r="A15" s="23">
        <f t="shared" si="0"/>
        <v>11</v>
      </c>
      <c r="B15" s="85" t="s">
        <v>636</v>
      </c>
      <c r="C15" s="86" t="s">
        <v>637</v>
      </c>
      <c r="D15" s="87" t="s">
        <v>638</v>
      </c>
      <c r="E15" s="88">
        <v>6110</v>
      </c>
      <c r="F15" s="35" t="s">
        <v>772</v>
      </c>
      <c r="G15" s="36">
        <v>5</v>
      </c>
      <c r="H15" s="37" t="s">
        <v>202</v>
      </c>
      <c r="I15" s="92"/>
      <c r="J15" s="91"/>
      <c r="K15" s="93" t="s">
        <v>773</v>
      </c>
      <c r="L15" s="72">
        <v>44571</v>
      </c>
      <c r="M15" s="47" t="s">
        <v>203</v>
      </c>
      <c r="N15" s="94"/>
      <c r="O15" s="47" t="s">
        <v>203</v>
      </c>
      <c r="P15" s="47" t="s">
        <v>203</v>
      </c>
      <c r="Q15" s="98">
        <v>213.47</v>
      </c>
      <c r="R15" s="99" t="s">
        <v>774</v>
      </c>
      <c r="S15" s="64" t="s">
        <v>204</v>
      </c>
      <c r="T15" s="65">
        <v>5</v>
      </c>
      <c r="U15" s="103"/>
      <c r="V15" s="102"/>
    </row>
    <row r="16" s="12" customFormat="true" ht="76.5" spans="1:22">
      <c r="A16" s="23">
        <f t="shared" si="0"/>
        <v>12</v>
      </c>
      <c r="B16" s="85" t="s">
        <v>775</v>
      </c>
      <c r="C16" s="86" t="s">
        <v>417</v>
      </c>
      <c r="D16" s="87" t="s">
        <v>776</v>
      </c>
      <c r="E16" s="88">
        <v>6210</v>
      </c>
      <c r="F16" s="35" t="s">
        <v>777</v>
      </c>
      <c r="G16" s="36">
        <v>5</v>
      </c>
      <c r="H16" s="37" t="s">
        <v>202</v>
      </c>
      <c r="I16" s="92"/>
      <c r="J16" s="91"/>
      <c r="K16" s="93" t="s">
        <v>778</v>
      </c>
      <c r="L16" s="72">
        <v>44539</v>
      </c>
      <c r="M16" s="47" t="s">
        <v>203</v>
      </c>
      <c r="N16" s="47" t="s">
        <v>203</v>
      </c>
      <c r="O16" s="47" t="s">
        <v>203</v>
      </c>
      <c r="P16" s="47" t="s">
        <v>203</v>
      </c>
      <c r="Q16" s="98">
        <v>81.81</v>
      </c>
      <c r="R16" s="99" t="s">
        <v>771</v>
      </c>
      <c r="S16" s="64" t="s">
        <v>204</v>
      </c>
      <c r="T16" s="65">
        <v>5</v>
      </c>
      <c r="U16" s="103"/>
      <c r="V16" s="102"/>
    </row>
    <row r="17" s="12" customFormat="true" ht="18" customHeight="true" spans="1:21">
      <c r="A17" s="30"/>
      <c r="B17" s="31" t="s">
        <v>779</v>
      </c>
      <c r="C17" s="32"/>
      <c r="D17" s="33"/>
      <c r="E17" s="33"/>
      <c r="F17" s="32"/>
      <c r="G17" s="89">
        <f>SUM(G5:G16)</f>
        <v>60</v>
      </c>
      <c r="H17" s="90"/>
      <c r="I17" s="90"/>
      <c r="J17" s="90"/>
      <c r="K17" s="90"/>
      <c r="L17" s="90"/>
      <c r="M17" s="90"/>
      <c r="N17" s="90"/>
      <c r="O17" s="90"/>
      <c r="P17" s="90"/>
      <c r="Q17" s="90"/>
      <c r="R17" s="90"/>
      <c r="S17" s="90"/>
      <c r="T17" s="89">
        <f>SUM(T5:T16)</f>
        <v>37.54</v>
      </c>
      <c r="U17" s="70"/>
    </row>
    <row r="18" s="12" customFormat="true" ht="17.25" customHeight="true" spans="1:20">
      <c r="A18" s="34"/>
      <c r="B18" s="15"/>
      <c r="D18" s="14"/>
      <c r="E18" s="14"/>
      <c r="H18" s="14"/>
      <c r="I18" s="14"/>
      <c r="J18" s="16"/>
      <c r="K18" s="16"/>
      <c r="L18" s="16"/>
      <c r="M18" s="17"/>
      <c r="N18" s="16"/>
      <c r="O18" s="16"/>
      <c r="P18" s="16"/>
      <c r="Q18" s="16"/>
      <c r="R18" s="16"/>
      <c r="S18" s="16"/>
      <c r="T18" s="16"/>
    </row>
    <row r="19" s="12" customFormat="true" ht="17.25" customHeight="true" spans="1:20">
      <c r="A19" s="14"/>
      <c r="B19" s="15"/>
      <c r="D19" s="14"/>
      <c r="E19" s="14"/>
      <c r="H19" s="14"/>
      <c r="I19" s="14"/>
      <c r="J19" s="16"/>
      <c r="K19" s="16"/>
      <c r="L19" s="16"/>
      <c r="M19" s="17"/>
      <c r="N19" s="16"/>
      <c r="O19" s="16"/>
      <c r="P19" s="16"/>
      <c r="Q19" s="16"/>
      <c r="R19" s="16"/>
      <c r="S19" s="16"/>
      <c r="T19" s="16"/>
    </row>
  </sheetData>
  <mergeCells count="13">
    <mergeCell ref="A1:U1"/>
    <mergeCell ref="I3:L3"/>
    <mergeCell ref="M3:P3"/>
    <mergeCell ref="Q3:R3"/>
    <mergeCell ref="S3:U3"/>
    <mergeCell ref="A3:A4"/>
    <mergeCell ref="B3:B4"/>
    <mergeCell ref="C3:C4"/>
    <mergeCell ref="D3:D4"/>
    <mergeCell ref="E3:E4"/>
    <mergeCell ref="F3:F4"/>
    <mergeCell ref="G3:G4"/>
    <mergeCell ref="H3:H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pane xSplit="3" ySplit="4" topLeftCell="I5" activePane="bottomRight" state="frozen"/>
      <selection/>
      <selection pane="topRight"/>
      <selection pane="bottomLeft"/>
      <selection pane="bottomRight" activeCell="I158" sqref="I158"/>
    </sheetView>
  </sheetViews>
  <sheetFormatPr defaultColWidth="8.8" defaultRowHeight="12.75"/>
  <cols>
    <col min="1" max="1" width="3.375" style="14" customWidth="true"/>
    <col min="2" max="2" width="15.6" style="15" customWidth="true"/>
    <col min="3" max="3" width="8" style="14" customWidth="true"/>
    <col min="4" max="4" width="11.1" style="14" customWidth="true"/>
    <col min="5" max="5" width="7.875" style="14" customWidth="true"/>
    <col min="6" max="6" width="13.9" style="12" customWidth="true"/>
    <col min="7" max="7" width="8.7" style="14" customWidth="true"/>
    <col min="8" max="8" width="7.125" style="14" customWidth="true"/>
    <col min="9" max="9" width="16.6" style="16" customWidth="true"/>
    <col min="10" max="10" width="11.2" style="16" customWidth="true"/>
    <col min="11" max="11" width="12.8" style="16" customWidth="true"/>
    <col min="12" max="12" width="7.125" style="17" customWidth="true"/>
    <col min="13" max="13" width="7.625" style="16" customWidth="true"/>
    <col min="14" max="16" width="9" style="16"/>
    <col min="17" max="17" width="12.5" style="16" customWidth="true"/>
    <col min="18" max="19" width="9" style="16"/>
    <col min="20" max="20" width="15.2" style="12" customWidth="true"/>
    <col min="21" max="21" width="17.7" style="12" customWidth="true"/>
    <col min="22" max="51" width="9" style="12"/>
    <col min="52" max="16384" width="8.8" style="12"/>
  </cols>
  <sheetData>
    <row r="1" s="12" customFormat="true" ht="22.5" spans="1:20">
      <c r="A1" s="18" t="s">
        <v>183</v>
      </c>
      <c r="B1" s="18"/>
      <c r="C1" s="18"/>
      <c r="D1" s="18"/>
      <c r="E1" s="18"/>
      <c r="F1" s="18"/>
      <c r="G1" s="18"/>
      <c r="H1" s="18"/>
      <c r="I1" s="18"/>
      <c r="J1" s="18"/>
      <c r="K1" s="18"/>
      <c r="L1" s="18"/>
      <c r="M1" s="18"/>
      <c r="N1" s="18"/>
      <c r="O1" s="18"/>
      <c r="P1" s="18"/>
      <c r="Q1" s="18"/>
      <c r="R1" s="18"/>
      <c r="S1" s="18"/>
      <c r="T1" s="18"/>
    </row>
    <row r="2" s="12" customFormat="true" ht="13.5" spans="1:19">
      <c r="A2" s="14"/>
      <c r="B2" s="15"/>
      <c r="C2" s="14"/>
      <c r="D2" s="14"/>
      <c r="E2" s="14"/>
      <c r="G2" s="14"/>
      <c r="H2" s="14"/>
      <c r="I2" s="16"/>
      <c r="J2" s="16"/>
      <c r="K2" s="16"/>
      <c r="L2" s="17"/>
      <c r="M2" s="16"/>
      <c r="N2" s="16"/>
      <c r="O2" s="16"/>
      <c r="P2" s="16"/>
      <c r="Q2" s="16"/>
      <c r="R2" s="16"/>
      <c r="S2" s="16"/>
    </row>
    <row r="3" s="12" customFormat="true" ht="25.5" customHeight="true" spans="1:20">
      <c r="A3" s="19" t="s">
        <v>2</v>
      </c>
      <c r="B3" s="20" t="s">
        <v>184</v>
      </c>
      <c r="C3" s="20" t="s">
        <v>406</v>
      </c>
      <c r="D3" s="20" t="s">
        <v>185</v>
      </c>
      <c r="E3" s="20" t="s">
        <v>186</v>
      </c>
      <c r="F3" s="20" t="s">
        <v>187</v>
      </c>
      <c r="G3" s="20" t="s">
        <v>625</v>
      </c>
      <c r="H3" s="20" t="s">
        <v>189</v>
      </c>
      <c r="I3" s="20" t="s">
        <v>626</v>
      </c>
      <c r="J3" s="44"/>
      <c r="K3" s="44"/>
      <c r="L3" s="56" t="s">
        <v>627</v>
      </c>
      <c r="M3" s="57"/>
      <c r="N3" s="57"/>
      <c r="O3" s="44"/>
      <c r="P3" s="56" t="s">
        <v>688</v>
      </c>
      <c r="Q3" s="57"/>
      <c r="R3" s="56" t="s">
        <v>191</v>
      </c>
      <c r="S3" s="57"/>
      <c r="T3" s="62"/>
    </row>
    <row r="4" s="12" customFormat="true" ht="48" customHeight="true" spans="1:21">
      <c r="A4" s="21"/>
      <c r="B4" s="22"/>
      <c r="C4" s="22"/>
      <c r="D4" s="22"/>
      <c r="E4" s="22"/>
      <c r="F4" s="22"/>
      <c r="G4" s="22"/>
      <c r="H4" s="22"/>
      <c r="I4" s="45" t="s">
        <v>714</v>
      </c>
      <c r="J4" s="45" t="s">
        <v>715</v>
      </c>
      <c r="K4" s="45" t="s">
        <v>630</v>
      </c>
      <c r="L4" s="50" t="s">
        <v>632</v>
      </c>
      <c r="M4" s="45" t="s">
        <v>633</v>
      </c>
      <c r="N4" s="51" t="s">
        <v>634</v>
      </c>
      <c r="O4" s="45" t="s">
        <v>635</v>
      </c>
      <c r="P4" s="45" t="s">
        <v>193</v>
      </c>
      <c r="Q4" s="58" t="s">
        <v>194</v>
      </c>
      <c r="R4" s="58" t="s">
        <v>196</v>
      </c>
      <c r="S4" s="58" t="s">
        <v>197</v>
      </c>
      <c r="T4" s="63" t="s">
        <v>198</v>
      </c>
      <c r="U4" s="80"/>
    </row>
    <row r="5" s="12" customFormat="true" ht="64" customHeight="true" spans="1:21">
      <c r="A5" s="23">
        <f t="shared" ref="A5:A13" si="0">A4+1</f>
        <v>1</v>
      </c>
      <c r="B5" s="24" t="s">
        <v>780</v>
      </c>
      <c r="C5" s="29" t="s">
        <v>637</v>
      </c>
      <c r="D5" s="171" t="s">
        <v>781</v>
      </c>
      <c r="E5" s="23">
        <v>8131</v>
      </c>
      <c r="F5" s="35" t="s">
        <v>782</v>
      </c>
      <c r="G5" s="40">
        <v>20</v>
      </c>
      <c r="H5" s="37" t="s">
        <v>783</v>
      </c>
      <c r="I5" s="71" t="s">
        <v>784</v>
      </c>
      <c r="J5" s="46" t="s">
        <v>785</v>
      </c>
      <c r="K5" s="72">
        <v>44501</v>
      </c>
      <c r="L5" s="47" t="s">
        <v>203</v>
      </c>
      <c r="M5" s="74" t="s">
        <v>674</v>
      </c>
      <c r="N5" s="47" t="s">
        <v>203</v>
      </c>
      <c r="O5" s="74" t="s">
        <v>728</v>
      </c>
      <c r="P5" s="75">
        <f>SUMIF(税务局提供税收入库!C:C,B5,税务局提供税收入库!E:E)</f>
        <v>339.27725</v>
      </c>
      <c r="Q5" s="76" t="s">
        <v>786</v>
      </c>
      <c r="R5" s="77" t="s">
        <v>204</v>
      </c>
      <c r="S5" s="78">
        <v>20</v>
      </c>
      <c r="T5" s="66"/>
      <c r="U5" s="81"/>
    </row>
    <row r="6" s="13" customFormat="true" ht="87" customHeight="true" spans="1:21">
      <c r="A6" s="26">
        <f t="shared" si="0"/>
        <v>2</v>
      </c>
      <c r="B6" s="24" t="s">
        <v>787</v>
      </c>
      <c r="C6" s="29" t="s">
        <v>440</v>
      </c>
      <c r="D6" s="25" t="s">
        <v>788</v>
      </c>
      <c r="E6" s="23">
        <v>8850</v>
      </c>
      <c r="F6" s="35" t="s">
        <v>789</v>
      </c>
      <c r="G6" s="40">
        <v>10</v>
      </c>
      <c r="H6" s="37" t="s">
        <v>202</v>
      </c>
      <c r="I6" s="73" t="s">
        <v>790</v>
      </c>
      <c r="J6" s="46" t="s">
        <v>791</v>
      </c>
      <c r="K6" s="72">
        <v>44537</v>
      </c>
      <c r="L6" s="47" t="s">
        <v>203</v>
      </c>
      <c r="M6" s="47" t="s">
        <v>203</v>
      </c>
      <c r="N6" s="47" t="s">
        <v>203</v>
      </c>
      <c r="O6" s="46" t="s">
        <v>728</v>
      </c>
      <c r="P6" s="47" t="s">
        <v>792</v>
      </c>
      <c r="Q6" s="47" t="s">
        <v>792</v>
      </c>
      <c r="R6" s="77" t="s">
        <v>204</v>
      </c>
      <c r="S6" s="78">
        <v>10</v>
      </c>
      <c r="T6" s="79" t="s">
        <v>793</v>
      </c>
      <c r="U6" s="82"/>
    </row>
    <row r="7" s="12" customFormat="true" ht="80" customHeight="true" spans="1:21">
      <c r="A7" s="26">
        <f t="shared" si="0"/>
        <v>3</v>
      </c>
      <c r="B7" s="24" t="s">
        <v>794</v>
      </c>
      <c r="C7" s="29" t="s">
        <v>433</v>
      </c>
      <c r="D7" s="25" t="s">
        <v>795</v>
      </c>
      <c r="E7" s="29" t="s">
        <v>796</v>
      </c>
      <c r="F7" s="35" t="s">
        <v>789</v>
      </c>
      <c r="G7" s="40">
        <v>10</v>
      </c>
      <c r="H7" s="37" t="s">
        <v>202</v>
      </c>
      <c r="I7" s="73" t="s">
        <v>790</v>
      </c>
      <c r="J7" s="46" t="s">
        <v>791</v>
      </c>
      <c r="K7" s="72">
        <v>44537</v>
      </c>
      <c r="L7" s="47" t="s">
        <v>203</v>
      </c>
      <c r="M7" s="47" t="s">
        <v>203</v>
      </c>
      <c r="N7" s="47" t="s">
        <v>203</v>
      </c>
      <c r="O7" s="47" t="s">
        <v>203</v>
      </c>
      <c r="P7" s="75">
        <f>SUMIF(税务局提供税收入库!C:C,B7,税务局提供税收入库!E:E)</f>
        <v>432.512515</v>
      </c>
      <c r="Q7" s="47" t="str">
        <f>VLOOKUP(B7,税务局提供税收入库!C:D,2,0)</f>
        <v>国家金库休宁县支库</v>
      </c>
      <c r="R7" s="77" t="s">
        <v>204</v>
      </c>
      <c r="S7" s="78">
        <v>10</v>
      </c>
      <c r="T7" s="66"/>
      <c r="U7" s="81"/>
    </row>
    <row r="8" s="12" customFormat="true" ht="52" customHeight="true" spans="1:21">
      <c r="A8" s="26">
        <f t="shared" si="0"/>
        <v>4</v>
      </c>
      <c r="B8" s="24" t="s">
        <v>797</v>
      </c>
      <c r="C8" s="29" t="s">
        <v>798</v>
      </c>
      <c r="D8" s="25" t="s">
        <v>799</v>
      </c>
      <c r="E8" s="23" t="s">
        <v>800</v>
      </c>
      <c r="F8" s="35" t="s">
        <v>801</v>
      </c>
      <c r="G8" s="40">
        <v>10</v>
      </c>
      <c r="H8" s="37" t="s">
        <v>783</v>
      </c>
      <c r="I8" s="73" t="s">
        <v>802</v>
      </c>
      <c r="J8" s="46" t="s">
        <v>791</v>
      </c>
      <c r="K8" s="72">
        <v>44362</v>
      </c>
      <c r="L8" s="47" t="s">
        <v>203</v>
      </c>
      <c r="M8" s="47" t="s">
        <v>203</v>
      </c>
      <c r="N8" s="74" t="s">
        <v>674</v>
      </c>
      <c r="O8" s="74" t="s">
        <v>728</v>
      </c>
      <c r="P8" s="48" t="s">
        <v>792</v>
      </c>
      <c r="Q8" s="48" t="s">
        <v>792</v>
      </c>
      <c r="R8" s="77" t="s">
        <v>204</v>
      </c>
      <c r="S8" s="78">
        <v>10</v>
      </c>
      <c r="T8" s="66" t="s">
        <v>803</v>
      </c>
      <c r="U8" s="83"/>
    </row>
    <row r="9" s="12" customFormat="true" ht="42" customHeight="true" spans="1:21">
      <c r="A9" s="26">
        <f t="shared" si="0"/>
        <v>5</v>
      </c>
      <c r="B9" s="24"/>
      <c r="C9" s="29"/>
      <c r="D9" s="29"/>
      <c r="E9" s="29"/>
      <c r="F9" s="38"/>
      <c r="G9" s="40"/>
      <c r="H9" s="41"/>
      <c r="I9" s="47"/>
      <c r="J9" s="48"/>
      <c r="K9" s="48"/>
      <c r="L9" s="47"/>
      <c r="M9" s="47"/>
      <c r="N9" s="48"/>
      <c r="O9" s="48"/>
      <c r="P9" s="48"/>
      <c r="Q9" s="60"/>
      <c r="R9" s="60"/>
      <c r="S9" s="60"/>
      <c r="T9" s="68"/>
      <c r="U9" s="84"/>
    </row>
    <row r="10" s="12" customFormat="true" ht="42" customHeight="true" spans="1:20">
      <c r="A10" s="26">
        <f t="shared" si="0"/>
        <v>6</v>
      </c>
      <c r="B10" s="27"/>
      <c r="C10" s="23"/>
      <c r="D10" s="29"/>
      <c r="E10" s="29"/>
      <c r="F10" s="38"/>
      <c r="G10" s="40"/>
      <c r="H10" s="40"/>
      <c r="I10" s="48"/>
      <c r="J10" s="48"/>
      <c r="K10" s="48"/>
      <c r="L10" s="47"/>
      <c r="M10" s="48"/>
      <c r="N10" s="48"/>
      <c r="O10" s="48"/>
      <c r="P10" s="48"/>
      <c r="Q10" s="60"/>
      <c r="R10" s="60"/>
      <c r="S10" s="60"/>
      <c r="T10" s="68"/>
    </row>
    <row r="11" s="12" customFormat="true" ht="18" customHeight="true" spans="1:20">
      <c r="A11" s="30"/>
      <c r="B11" s="31" t="s">
        <v>713</v>
      </c>
      <c r="C11" s="33"/>
      <c r="D11" s="33"/>
      <c r="E11" s="33"/>
      <c r="F11" s="32"/>
      <c r="G11" s="54">
        <f>SUM(G5:G10)</f>
        <v>50</v>
      </c>
      <c r="H11" s="33"/>
      <c r="I11" s="49"/>
      <c r="J11" s="49"/>
      <c r="K11" s="49"/>
      <c r="L11" s="55"/>
      <c r="M11" s="49"/>
      <c r="N11" s="49"/>
      <c r="O11" s="49"/>
      <c r="P11" s="49"/>
      <c r="Q11" s="61"/>
      <c r="R11" s="61"/>
      <c r="S11" s="69">
        <f>SUM(S5:S10)</f>
        <v>50</v>
      </c>
      <c r="T11" s="70"/>
    </row>
    <row r="12" s="12" customFormat="true" ht="17.25" customHeight="true" spans="1:19">
      <c r="A12" s="34"/>
      <c r="B12" s="15"/>
      <c r="C12" s="14"/>
      <c r="D12" s="14"/>
      <c r="E12" s="14"/>
      <c r="G12" s="14"/>
      <c r="H12" s="14"/>
      <c r="I12" s="16"/>
      <c r="J12" s="16"/>
      <c r="K12" s="16"/>
      <c r="L12" s="17"/>
      <c r="M12" s="16"/>
      <c r="N12" s="16"/>
      <c r="O12" s="16"/>
      <c r="P12" s="16"/>
      <c r="Q12" s="16"/>
      <c r="R12" s="16"/>
      <c r="S12" s="16"/>
    </row>
    <row r="13" s="12" customFormat="true" ht="17.25" customHeight="true" spans="1:19">
      <c r="A13" s="14"/>
      <c r="B13" s="15"/>
      <c r="C13" s="14"/>
      <c r="D13" s="14"/>
      <c r="E13" s="14"/>
      <c r="G13" s="14"/>
      <c r="H13" s="14"/>
      <c r="I13" s="16"/>
      <c r="J13" s="16"/>
      <c r="K13" s="16"/>
      <c r="L13" s="17"/>
      <c r="M13" s="16"/>
      <c r="N13" s="16"/>
      <c r="O13" s="16"/>
      <c r="P13" s="16"/>
      <c r="Q13" s="16"/>
      <c r="R13" s="16"/>
      <c r="S13" s="16"/>
    </row>
  </sheetData>
  <mergeCells count="13">
    <mergeCell ref="A1:T1"/>
    <mergeCell ref="I3:K3"/>
    <mergeCell ref="L3:O3"/>
    <mergeCell ref="P3:Q3"/>
    <mergeCell ref="R3:T3"/>
    <mergeCell ref="A3:A4"/>
    <mergeCell ref="B3:B4"/>
    <mergeCell ref="C3:C4"/>
    <mergeCell ref="D3:D4"/>
    <mergeCell ref="E3:E4"/>
    <mergeCell ref="F3:F4"/>
    <mergeCell ref="G3:G4"/>
    <mergeCell ref="H3:H4"/>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1"/>
  <sheetViews>
    <sheetView topLeftCell="F1" workbookViewId="0">
      <selection activeCell="I158" sqref="I158"/>
    </sheetView>
  </sheetViews>
  <sheetFormatPr defaultColWidth="8.8" defaultRowHeight="12.75"/>
  <cols>
    <col min="1" max="1" width="3.375" style="14" customWidth="true"/>
    <col min="2" max="2" width="12" style="15" customWidth="true"/>
    <col min="3" max="3" width="5" style="12" customWidth="true"/>
    <col min="4" max="4" width="10.6" style="14" customWidth="true"/>
    <col min="5" max="5" width="4.25" style="14" customWidth="true"/>
    <col min="6" max="6" width="9.5" style="12" customWidth="true"/>
    <col min="7" max="7" width="7.6" style="12" customWidth="true"/>
    <col min="8" max="8" width="5.625" style="14" customWidth="true"/>
    <col min="9" max="9" width="12" style="16" customWidth="true"/>
    <col min="10" max="11" width="11.2" style="16" customWidth="true"/>
    <col min="12" max="12" width="13.7" style="16" customWidth="true"/>
    <col min="13" max="13" width="11.2" style="16" customWidth="true"/>
    <col min="14" max="14" width="10.5" style="16" customWidth="true"/>
    <col min="15" max="15" width="6" style="17" customWidth="true"/>
    <col min="16" max="16" width="6.3" style="16" customWidth="true"/>
    <col min="17" max="17" width="9" style="16"/>
    <col min="18" max="20" width="9.9" style="16" customWidth="true"/>
    <col min="21" max="21" width="8" style="16" customWidth="true"/>
    <col min="22" max="22" width="7.5" style="16" customWidth="true"/>
    <col min="23" max="23" width="17.4" style="12" customWidth="true"/>
    <col min="24" max="54" width="9" style="12"/>
    <col min="55" max="16384" width="8.8" style="12"/>
  </cols>
  <sheetData>
    <row r="1" s="12" customFormat="true" ht="22.5" spans="1:23">
      <c r="A1" s="18" t="s">
        <v>183</v>
      </c>
      <c r="B1" s="18"/>
      <c r="C1" s="18"/>
      <c r="D1" s="18"/>
      <c r="E1" s="18"/>
      <c r="F1" s="18"/>
      <c r="G1" s="18"/>
      <c r="H1" s="18"/>
      <c r="I1" s="18"/>
      <c r="J1" s="18"/>
      <c r="K1" s="18"/>
      <c r="L1" s="18"/>
      <c r="M1" s="18"/>
      <c r="N1" s="18"/>
      <c r="O1" s="18"/>
      <c r="P1" s="18"/>
      <c r="Q1" s="18"/>
      <c r="R1" s="18"/>
      <c r="S1" s="18"/>
      <c r="T1" s="18"/>
      <c r="U1" s="18"/>
      <c r="V1" s="18"/>
      <c r="W1" s="18"/>
    </row>
    <row r="2" s="12" customFormat="true" ht="13.5" spans="1:22">
      <c r="A2" s="14"/>
      <c r="B2" s="15"/>
      <c r="D2" s="14"/>
      <c r="E2" s="14"/>
      <c r="H2" s="14"/>
      <c r="I2" s="16"/>
      <c r="J2" s="16"/>
      <c r="K2" s="16"/>
      <c r="L2" s="16"/>
      <c r="M2" s="16"/>
      <c r="N2" s="16"/>
      <c r="O2" s="17"/>
      <c r="P2" s="16"/>
      <c r="Q2" s="16"/>
      <c r="R2" s="16"/>
      <c r="S2" s="16"/>
      <c r="T2" s="16"/>
      <c r="U2" s="16"/>
      <c r="V2" s="16"/>
    </row>
    <row r="3" s="12" customFormat="true" ht="25.5" customHeight="true" spans="1:23">
      <c r="A3" s="19" t="s">
        <v>2</v>
      </c>
      <c r="B3" s="20" t="s">
        <v>184</v>
      </c>
      <c r="C3" s="20" t="s">
        <v>406</v>
      </c>
      <c r="D3" s="20" t="s">
        <v>185</v>
      </c>
      <c r="E3" s="20" t="s">
        <v>186</v>
      </c>
      <c r="F3" s="20" t="s">
        <v>187</v>
      </c>
      <c r="G3" s="20" t="s">
        <v>625</v>
      </c>
      <c r="H3" s="20" t="s">
        <v>189</v>
      </c>
      <c r="I3" s="20" t="s">
        <v>626</v>
      </c>
      <c r="J3" s="44"/>
      <c r="K3" s="44"/>
      <c r="L3" s="44"/>
      <c r="M3" s="44"/>
      <c r="N3" s="44"/>
      <c r="O3" s="20" t="s">
        <v>627</v>
      </c>
      <c r="P3" s="44"/>
      <c r="Q3" s="44"/>
      <c r="R3" s="44"/>
      <c r="S3" s="56" t="s">
        <v>688</v>
      </c>
      <c r="T3" s="57"/>
      <c r="U3" s="56" t="s">
        <v>191</v>
      </c>
      <c r="V3" s="57"/>
      <c r="W3" s="62"/>
    </row>
    <row r="4" s="12" customFormat="true" ht="48" customHeight="true" spans="1:23">
      <c r="A4" s="21"/>
      <c r="B4" s="22"/>
      <c r="C4" s="22"/>
      <c r="D4" s="22"/>
      <c r="E4" s="22"/>
      <c r="F4" s="22"/>
      <c r="G4" s="22"/>
      <c r="H4" s="22"/>
      <c r="I4" s="45" t="s">
        <v>804</v>
      </c>
      <c r="J4" s="45" t="s">
        <v>805</v>
      </c>
      <c r="K4" s="45" t="s">
        <v>806</v>
      </c>
      <c r="L4" s="45" t="s">
        <v>807</v>
      </c>
      <c r="M4" s="45" t="s">
        <v>808</v>
      </c>
      <c r="N4" s="45" t="s">
        <v>809</v>
      </c>
      <c r="O4" s="50" t="s">
        <v>632</v>
      </c>
      <c r="P4" s="51" t="s">
        <v>633</v>
      </c>
      <c r="Q4" s="51" t="s">
        <v>634</v>
      </c>
      <c r="R4" s="45" t="s">
        <v>635</v>
      </c>
      <c r="S4" s="45" t="s">
        <v>193</v>
      </c>
      <c r="T4" s="58" t="s">
        <v>194</v>
      </c>
      <c r="U4" s="58" t="s">
        <v>196</v>
      </c>
      <c r="V4" s="58" t="s">
        <v>197</v>
      </c>
      <c r="W4" s="63" t="s">
        <v>198</v>
      </c>
    </row>
    <row r="5" s="12" customFormat="true" ht="124" customHeight="true" spans="1:24">
      <c r="A5" s="23">
        <f>A4+1</f>
        <v>1</v>
      </c>
      <c r="B5" s="24" t="s">
        <v>362</v>
      </c>
      <c r="C5" s="23" t="s">
        <v>34</v>
      </c>
      <c r="D5" s="25" t="s">
        <v>810</v>
      </c>
      <c r="E5" s="23">
        <v>6110</v>
      </c>
      <c r="F5" s="35" t="s">
        <v>811</v>
      </c>
      <c r="G5" s="36">
        <v>16.15</v>
      </c>
      <c r="H5" s="37" t="s">
        <v>202</v>
      </c>
      <c r="I5" s="46" t="s">
        <v>812</v>
      </c>
      <c r="J5" s="46" t="s">
        <v>813</v>
      </c>
      <c r="K5" s="47" t="s">
        <v>814</v>
      </c>
      <c r="L5" s="47" t="s">
        <v>815</v>
      </c>
      <c r="M5" s="47" t="s">
        <v>816</v>
      </c>
      <c r="N5" s="52">
        <v>1614.94</v>
      </c>
      <c r="O5" s="53">
        <f>SUMIF(税务局提供税收入库!H:H,G5,税务局提供税收入库!J:J)</f>
        <v>0</v>
      </c>
      <c r="P5" s="47" t="s">
        <v>203</v>
      </c>
      <c r="Q5" s="47" t="s">
        <v>203</v>
      </c>
      <c r="R5" s="47" t="s">
        <v>817</v>
      </c>
      <c r="S5" s="59">
        <v>-913.64</v>
      </c>
      <c r="T5" s="59" t="str">
        <f>VLOOKUP(B5,税务局提供税收入库!C:D,2,0)</f>
        <v>国家金库黟县支库</v>
      </c>
      <c r="U5" s="64" t="s">
        <v>204</v>
      </c>
      <c r="V5" s="65">
        <v>0</v>
      </c>
      <c r="W5" s="66" t="s">
        <v>818</v>
      </c>
      <c r="X5" s="67"/>
    </row>
    <row r="6" s="13" customFormat="true" ht="42" customHeight="true" spans="1:23">
      <c r="A6" s="26">
        <f>A5+1</f>
        <v>2</v>
      </c>
      <c r="B6" s="27"/>
      <c r="C6" s="28"/>
      <c r="D6" s="29"/>
      <c r="E6" s="29"/>
      <c r="F6" s="38"/>
      <c r="G6" s="39"/>
      <c r="H6" s="40"/>
      <c r="I6" s="48"/>
      <c r="J6" s="48"/>
      <c r="K6" s="48"/>
      <c r="L6" s="48"/>
      <c r="M6" s="48"/>
      <c r="N6" s="48"/>
      <c r="O6" s="47"/>
      <c r="P6" s="48"/>
      <c r="Q6" s="48"/>
      <c r="R6" s="48"/>
      <c r="S6" s="60"/>
      <c r="T6" s="60"/>
      <c r="U6" s="60"/>
      <c r="V6" s="60"/>
      <c r="W6" s="68"/>
    </row>
    <row r="7" s="12" customFormat="true" ht="42" customHeight="true" spans="1:24">
      <c r="A7" s="26">
        <f>A6+1</f>
        <v>3</v>
      </c>
      <c r="B7" s="27"/>
      <c r="C7" s="28"/>
      <c r="D7" s="29"/>
      <c r="E7" s="29"/>
      <c r="F7" s="38"/>
      <c r="G7" s="36"/>
      <c r="H7" s="41"/>
      <c r="I7" s="46"/>
      <c r="J7" s="46"/>
      <c r="K7" s="46"/>
      <c r="L7" s="46"/>
      <c r="M7" s="46"/>
      <c r="N7" s="48"/>
      <c r="O7" s="37"/>
      <c r="P7" s="48"/>
      <c r="Q7" s="48"/>
      <c r="R7" s="48"/>
      <c r="S7" s="60"/>
      <c r="T7" s="60"/>
      <c r="U7" s="60"/>
      <c r="V7" s="60"/>
      <c r="W7" s="68"/>
      <c r="X7" s="13"/>
    </row>
    <row r="8" s="12" customFormat="true" ht="42" customHeight="true" spans="1:24">
      <c r="A8" s="26">
        <f>A7+1</f>
        <v>4</v>
      </c>
      <c r="B8" s="24"/>
      <c r="C8" s="28"/>
      <c r="D8" s="29"/>
      <c r="E8" s="29"/>
      <c r="F8" s="38"/>
      <c r="G8" s="36"/>
      <c r="H8" s="42"/>
      <c r="I8" s="46"/>
      <c r="J8" s="48"/>
      <c r="K8" s="48"/>
      <c r="L8" s="48"/>
      <c r="M8" s="48"/>
      <c r="N8" s="48"/>
      <c r="O8" s="47"/>
      <c r="P8" s="48"/>
      <c r="Q8" s="48"/>
      <c r="R8" s="48"/>
      <c r="S8" s="60"/>
      <c r="T8" s="60"/>
      <c r="U8" s="60"/>
      <c r="V8" s="60"/>
      <c r="W8" s="68"/>
      <c r="X8" s="13"/>
    </row>
    <row r="9" s="12" customFormat="true" ht="18" customHeight="true" spans="1:23">
      <c r="A9" s="30"/>
      <c r="B9" s="31" t="s">
        <v>722</v>
      </c>
      <c r="C9" s="32"/>
      <c r="D9" s="33"/>
      <c r="E9" s="33"/>
      <c r="F9" s="32"/>
      <c r="G9" s="43">
        <f>SUM(G5:G8)</f>
        <v>16.15</v>
      </c>
      <c r="H9" s="33"/>
      <c r="I9" s="49"/>
      <c r="J9" s="49"/>
      <c r="K9" s="49"/>
      <c r="L9" s="49"/>
      <c r="M9" s="49"/>
      <c r="N9" s="54">
        <f>SUM(N5:N8)</f>
        <v>1614.94</v>
      </c>
      <c r="O9" s="55"/>
      <c r="P9" s="49"/>
      <c r="Q9" s="49"/>
      <c r="R9" s="49"/>
      <c r="S9" s="61"/>
      <c r="T9" s="61"/>
      <c r="U9" s="61"/>
      <c r="V9" s="69">
        <f>SUM(V5:V8)</f>
        <v>0</v>
      </c>
      <c r="W9" s="70"/>
    </row>
    <row r="10" s="12" customFormat="true" ht="17.25" customHeight="true" spans="1:22">
      <c r="A10" s="34"/>
      <c r="B10" s="15"/>
      <c r="D10" s="14"/>
      <c r="E10" s="14"/>
      <c r="H10" s="14"/>
      <c r="I10" s="16"/>
      <c r="J10" s="16"/>
      <c r="K10" s="16"/>
      <c r="L10" s="16"/>
      <c r="M10" s="16"/>
      <c r="N10" s="16"/>
      <c r="O10" s="17"/>
      <c r="P10" s="16"/>
      <c r="Q10" s="16"/>
      <c r="R10" s="16"/>
      <c r="S10" s="16"/>
      <c r="T10" s="16"/>
      <c r="U10" s="16"/>
      <c r="V10" s="16"/>
    </row>
    <row r="11" s="12" customFormat="true" ht="17.25" customHeight="true" spans="1:22">
      <c r="A11" s="14"/>
      <c r="B11" s="15"/>
      <c r="D11" s="14"/>
      <c r="E11" s="14"/>
      <c r="H11" s="14"/>
      <c r="I11" s="16"/>
      <c r="J11" s="16"/>
      <c r="K11" s="16"/>
      <c r="L11" s="16"/>
      <c r="M11" s="16"/>
      <c r="N11" s="16"/>
      <c r="O11" s="17"/>
      <c r="P11" s="16"/>
      <c r="Q11" s="16"/>
      <c r="R11" s="16"/>
      <c r="S11" s="16"/>
      <c r="T11" s="16"/>
      <c r="U11" s="16"/>
      <c r="V11" s="16"/>
    </row>
  </sheetData>
  <mergeCells count="13">
    <mergeCell ref="A1:W1"/>
    <mergeCell ref="I3:N3"/>
    <mergeCell ref="O3:R3"/>
    <mergeCell ref="S3:T3"/>
    <mergeCell ref="U3:W3"/>
    <mergeCell ref="A3:A4"/>
    <mergeCell ref="B3:B4"/>
    <mergeCell ref="C3:C4"/>
    <mergeCell ref="D3:D4"/>
    <mergeCell ref="E3:E4"/>
    <mergeCell ref="F3:F4"/>
    <mergeCell ref="G3:G4"/>
    <mergeCell ref="H3:H4"/>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0"/>
  <sheetViews>
    <sheetView topLeftCell="A145" workbookViewId="0">
      <selection activeCell="I158" sqref="I158"/>
    </sheetView>
  </sheetViews>
  <sheetFormatPr defaultColWidth="9" defaultRowHeight="12.75" outlineLevelCol="4"/>
  <cols>
    <col min="1" max="1" width="5" style="3" customWidth="true"/>
    <col min="2" max="2" width="18.875" style="4" customWidth="true"/>
    <col min="3" max="4" width="36.375" style="4" customWidth="true"/>
    <col min="5" max="5" width="19.875" style="5" customWidth="true"/>
    <col min="6" max="16384" width="9" style="2"/>
  </cols>
  <sheetData>
    <row r="1" s="2" customFormat="true" ht="15.75" spans="1:5">
      <c r="A1" s="6" t="s">
        <v>819</v>
      </c>
      <c r="B1" s="7" t="s">
        <v>820</v>
      </c>
      <c r="C1" s="7" t="s">
        <v>821</v>
      </c>
      <c r="D1" s="7" t="s">
        <v>822</v>
      </c>
      <c r="E1" s="10" t="s">
        <v>823</v>
      </c>
    </row>
    <row r="2" s="2" customFormat="true" ht="15.75" spans="1:5">
      <c r="A2" s="8">
        <v>96</v>
      </c>
      <c r="B2" s="9" t="s">
        <v>429</v>
      </c>
      <c r="C2" s="9" t="s">
        <v>428</v>
      </c>
      <c r="D2" s="9" t="s">
        <v>824</v>
      </c>
      <c r="E2" s="11">
        <v>66.672228</v>
      </c>
    </row>
    <row r="3" s="2" customFormat="true" ht="15.75" spans="1:5">
      <c r="A3" s="8">
        <v>139</v>
      </c>
      <c r="B3" s="9" t="s">
        <v>494</v>
      </c>
      <c r="C3" s="9" t="s">
        <v>493</v>
      </c>
      <c r="D3" s="9" t="s">
        <v>824</v>
      </c>
      <c r="E3" s="11">
        <v>2.490151</v>
      </c>
    </row>
    <row r="4" s="2" customFormat="true" ht="15.75" spans="1:5">
      <c r="A4" s="8">
        <v>61</v>
      </c>
      <c r="B4" s="9" t="s">
        <v>422</v>
      </c>
      <c r="C4" s="9" t="s">
        <v>421</v>
      </c>
      <c r="D4" s="9" t="s">
        <v>825</v>
      </c>
      <c r="E4" s="11">
        <v>49.121396</v>
      </c>
    </row>
    <row r="5" s="2" customFormat="true" ht="15.75" spans="1:5">
      <c r="A5" s="8">
        <v>63</v>
      </c>
      <c r="B5" s="9" t="s">
        <v>353</v>
      </c>
      <c r="C5" s="9" t="s">
        <v>352</v>
      </c>
      <c r="D5" s="9" t="s">
        <v>826</v>
      </c>
      <c r="E5" s="11">
        <v>0.692928</v>
      </c>
    </row>
    <row r="6" s="2" customFormat="true" ht="15.75" spans="1:5">
      <c r="A6" s="8">
        <v>73</v>
      </c>
      <c r="B6" s="9" t="s">
        <v>235</v>
      </c>
      <c r="C6" s="9" t="s">
        <v>234</v>
      </c>
      <c r="D6" s="9" t="s">
        <v>827</v>
      </c>
      <c r="E6" s="11">
        <v>49.691985</v>
      </c>
    </row>
    <row r="7" s="2" customFormat="true" ht="15.75" spans="1:5">
      <c r="A7" s="8">
        <v>169</v>
      </c>
      <c r="B7" s="9" t="s">
        <v>552</v>
      </c>
      <c r="C7" s="9" t="s">
        <v>551</v>
      </c>
      <c r="D7" s="9" t="s">
        <v>828</v>
      </c>
      <c r="E7" s="11">
        <v>235.756107</v>
      </c>
    </row>
    <row r="8" s="2" customFormat="true" ht="15.75" spans="1:5">
      <c r="A8" s="8">
        <v>41</v>
      </c>
      <c r="B8" s="9" t="s">
        <v>281</v>
      </c>
      <c r="C8" s="9" t="s">
        <v>280</v>
      </c>
      <c r="D8" s="9" t="s">
        <v>824</v>
      </c>
      <c r="E8" s="11">
        <v>2.980069</v>
      </c>
    </row>
    <row r="9" s="2" customFormat="true" ht="15.75" spans="1:5">
      <c r="A9" s="8">
        <v>91</v>
      </c>
      <c r="B9" s="9" t="s">
        <v>281</v>
      </c>
      <c r="C9" s="9" t="s">
        <v>280</v>
      </c>
      <c r="D9" s="9" t="s">
        <v>829</v>
      </c>
      <c r="E9" s="11">
        <v>0.059146</v>
      </c>
    </row>
    <row r="10" s="2" customFormat="true" ht="15.75" spans="1:5">
      <c r="A10" s="8">
        <v>37</v>
      </c>
      <c r="B10" s="9" t="s">
        <v>564</v>
      </c>
      <c r="C10" s="9" t="s">
        <v>563</v>
      </c>
      <c r="D10" s="9" t="s">
        <v>824</v>
      </c>
      <c r="E10" s="11">
        <v>1074.385595</v>
      </c>
    </row>
    <row r="11" s="2" customFormat="true" ht="15.75" spans="1:5">
      <c r="A11" s="8">
        <v>122</v>
      </c>
      <c r="B11" s="9" t="s">
        <v>513</v>
      </c>
      <c r="C11" s="9" t="s">
        <v>512</v>
      </c>
      <c r="D11" s="9" t="s">
        <v>830</v>
      </c>
      <c r="E11" s="11">
        <v>120.787216</v>
      </c>
    </row>
    <row r="12" s="2" customFormat="true" ht="15.75" spans="1:5">
      <c r="A12" s="8">
        <v>138</v>
      </c>
      <c r="B12" s="9" t="s">
        <v>529</v>
      </c>
      <c r="C12" s="9" t="s">
        <v>528</v>
      </c>
      <c r="D12" s="9" t="s">
        <v>829</v>
      </c>
      <c r="E12" s="11">
        <v>52.793201</v>
      </c>
    </row>
    <row r="13" s="2" customFormat="true" ht="15.75" spans="1:5">
      <c r="A13" s="8">
        <v>30</v>
      </c>
      <c r="B13" s="9" t="s">
        <v>257</v>
      </c>
      <c r="C13" s="9" t="s">
        <v>256</v>
      </c>
      <c r="D13" s="9" t="s">
        <v>830</v>
      </c>
      <c r="E13" s="11">
        <v>2.122124</v>
      </c>
    </row>
    <row r="14" s="2" customFormat="true" ht="15.75" spans="1:5">
      <c r="A14" s="8">
        <v>112</v>
      </c>
      <c r="B14" s="9" t="s">
        <v>257</v>
      </c>
      <c r="C14" s="9" t="s">
        <v>256</v>
      </c>
      <c r="D14" s="9" t="s">
        <v>826</v>
      </c>
      <c r="E14" s="11">
        <v>57.319986</v>
      </c>
    </row>
    <row r="15" s="2" customFormat="true" ht="15.75" spans="1:5">
      <c r="A15" s="8">
        <v>145</v>
      </c>
      <c r="B15" s="9" t="s">
        <v>330</v>
      </c>
      <c r="C15" s="9" t="s">
        <v>329</v>
      </c>
      <c r="D15" s="9" t="s">
        <v>824</v>
      </c>
      <c r="E15" s="11">
        <v>2.211468</v>
      </c>
    </row>
    <row r="16" s="2" customFormat="true" ht="15.75" spans="1:5">
      <c r="A16" s="8">
        <v>16</v>
      </c>
      <c r="B16" s="9" t="s">
        <v>237</v>
      </c>
      <c r="C16" s="9" t="s">
        <v>236</v>
      </c>
      <c r="D16" s="9" t="s">
        <v>824</v>
      </c>
      <c r="E16" s="11">
        <v>4.848027</v>
      </c>
    </row>
    <row r="17" s="2" customFormat="true" ht="15.75" spans="1:5">
      <c r="A17" s="8">
        <v>132</v>
      </c>
      <c r="B17" s="9" t="s">
        <v>260</v>
      </c>
      <c r="C17" s="9" t="s">
        <v>259</v>
      </c>
      <c r="D17" s="9" t="s">
        <v>826</v>
      </c>
      <c r="E17" s="11">
        <v>6.279943</v>
      </c>
    </row>
    <row r="18" s="2" customFormat="true" ht="15.75" spans="1:5">
      <c r="A18" s="8">
        <v>168</v>
      </c>
      <c r="B18" s="9" t="s">
        <v>249</v>
      </c>
      <c r="C18" s="9" t="s">
        <v>248</v>
      </c>
      <c r="D18" s="9" t="s">
        <v>831</v>
      </c>
      <c r="E18" s="11">
        <v>41.159661</v>
      </c>
    </row>
    <row r="19" s="2" customFormat="true" ht="15.75" spans="1:5">
      <c r="A19" s="8">
        <v>53</v>
      </c>
      <c r="B19" s="9" t="s">
        <v>795</v>
      </c>
      <c r="C19" s="9" t="s">
        <v>794</v>
      </c>
      <c r="D19" s="9" t="s">
        <v>830</v>
      </c>
      <c r="E19" s="11">
        <v>432.512515</v>
      </c>
    </row>
    <row r="20" s="2" customFormat="true" ht="15.75" spans="1:5">
      <c r="A20" s="8">
        <v>172</v>
      </c>
      <c r="B20" s="9" t="s">
        <v>310</v>
      </c>
      <c r="C20" s="9" t="s">
        <v>309</v>
      </c>
      <c r="D20" s="9" t="s">
        <v>824</v>
      </c>
      <c r="E20" s="11">
        <v>0.798301</v>
      </c>
    </row>
    <row r="21" s="2" customFormat="true" ht="15.75" spans="1:5">
      <c r="A21" s="8">
        <v>14</v>
      </c>
      <c r="B21" s="9" t="s">
        <v>313</v>
      </c>
      <c r="C21" s="9" t="s">
        <v>312</v>
      </c>
      <c r="D21" s="9" t="s">
        <v>824</v>
      </c>
      <c r="E21" s="11">
        <v>2.119244</v>
      </c>
    </row>
    <row r="22" s="2" customFormat="true" ht="15.75" spans="1:5">
      <c r="A22" s="8">
        <v>124</v>
      </c>
      <c r="B22" s="9" t="s">
        <v>313</v>
      </c>
      <c r="C22" s="9" t="s">
        <v>312</v>
      </c>
      <c r="D22" s="9" t="s">
        <v>827</v>
      </c>
      <c r="E22" s="11">
        <v>0.307965</v>
      </c>
    </row>
    <row r="23" s="2" customFormat="true" ht="15.75" spans="1:5">
      <c r="A23" s="8">
        <v>95</v>
      </c>
      <c r="B23" s="9" t="s">
        <v>413</v>
      </c>
      <c r="C23" s="9" t="s">
        <v>411</v>
      </c>
      <c r="D23" s="9" t="s">
        <v>824</v>
      </c>
      <c r="E23" s="11">
        <v>0.106273</v>
      </c>
    </row>
    <row r="24" s="2" customFormat="true" ht="15.75" spans="1:5">
      <c r="A24" s="8">
        <v>69</v>
      </c>
      <c r="B24" s="9" t="s">
        <v>279</v>
      </c>
      <c r="C24" s="9" t="s">
        <v>278</v>
      </c>
      <c r="D24" s="9" t="s">
        <v>829</v>
      </c>
      <c r="E24" s="11">
        <v>5.390909</v>
      </c>
    </row>
    <row r="25" s="2" customFormat="true" ht="15.75" spans="1:5">
      <c r="A25" s="8">
        <v>56</v>
      </c>
      <c r="B25" s="9" t="s">
        <v>255</v>
      </c>
      <c r="C25" s="9" t="s">
        <v>254</v>
      </c>
      <c r="D25" s="9" t="s">
        <v>831</v>
      </c>
      <c r="E25" s="11">
        <v>167.174264</v>
      </c>
    </row>
    <row r="26" s="2" customFormat="true" ht="15.75" spans="1:5">
      <c r="A26" s="8">
        <v>46</v>
      </c>
      <c r="B26" s="9" t="s">
        <v>579</v>
      </c>
      <c r="C26" s="9" t="s">
        <v>578</v>
      </c>
      <c r="D26" s="9" t="s">
        <v>824</v>
      </c>
      <c r="E26" s="11">
        <v>0.451785</v>
      </c>
    </row>
    <row r="27" s="2" customFormat="true" ht="15.75" spans="1:5">
      <c r="A27" s="8">
        <v>4</v>
      </c>
      <c r="B27" s="9" t="s">
        <v>335</v>
      </c>
      <c r="C27" s="9" t="s">
        <v>334</v>
      </c>
      <c r="D27" s="9" t="s">
        <v>831</v>
      </c>
      <c r="E27" s="11">
        <v>9.382255</v>
      </c>
    </row>
    <row r="28" s="2" customFormat="true" ht="15.75" spans="1:5">
      <c r="A28" s="8">
        <v>27</v>
      </c>
      <c r="B28" s="9" t="s">
        <v>832</v>
      </c>
      <c r="C28" s="9" t="s">
        <v>780</v>
      </c>
      <c r="D28" s="9" t="s">
        <v>831</v>
      </c>
      <c r="E28" s="11">
        <v>56.60499</v>
      </c>
    </row>
    <row r="29" s="2" customFormat="true" ht="15.75" spans="1:5">
      <c r="A29" s="8">
        <v>117</v>
      </c>
      <c r="B29" s="9" t="s">
        <v>832</v>
      </c>
      <c r="C29" s="9" t="s">
        <v>780</v>
      </c>
      <c r="D29" s="9" t="s">
        <v>827</v>
      </c>
      <c r="E29" s="11">
        <v>282.67226</v>
      </c>
    </row>
    <row r="30" s="2" customFormat="true" ht="15.75" spans="1:5">
      <c r="A30" s="8">
        <v>87</v>
      </c>
      <c r="B30" s="9" t="s">
        <v>300</v>
      </c>
      <c r="C30" s="9" t="s">
        <v>299</v>
      </c>
      <c r="D30" s="9" t="s">
        <v>825</v>
      </c>
      <c r="E30" s="11">
        <v>11.389794</v>
      </c>
    </row>
    <row r="31" s="2" customFormat="true" ht="15.75" spans="1:5">
      <c r="A31" s="8">
        <v>94</v>
      </c>
      <c r="B31" s="9" t="s">
        <v>457</v>
      </c>
      <c r="C31" s="9" t="s">
        <v>456</v>
      </c>
      <c r="D31" s="9" t="s">
        <v>824</v>
      </c>
      <c r="E31" s="11">
        <v>0.339482</v>
      </c>
    </row>
    <row r="32" s="2" customFormat="true" ht="15.75" spans="1:5">
      <c r="A32" s="8">
        <v>84</v>
      </c>
      <c r="B32" s="9" t="s">
        <v>601</v>
      </c>
      <c r="C32" s="9" t="s">
        <v>833</v>
      </c>
      <c r="D32" s="9" t="s">
        <v>824</v>
      </c>
      <c r="E32" s="11">
        <v>0.302331</v>
      </c>
    </row>
    <row r="33" s="2" customFormat="true" ht="15.75" spans="1:5">
      <c r="A33" s="8">
        <v>62</v>
      </c>
      <c r="B33" s="9" t="s">
        <v>372</v>
      </c>
      <c r="C33" s="9" t="s">
        <v>371</v>
      </c>
      <c r="D33" s="9" t="s">
        <v>826</v>
      </c>
      <c r="E33" s="11">
        <v>194.706398</v>
      </c>
    </row>
    <row r="34" s="2" customFormat="true" ht="15.75" spans="1:5">
      <c r="A34" s="8">
        <v>111</v>
      </c>
      <c r="B34" s="9" t="s">
        <v>584</v>
      </c>
      <c r="C34" s="9" t="s">
        <v>583</v>
      </c>
      <c r="D34" s="9" t="s">
        <v>826</v>
      </c>
      <c r="E34" s="11">
        <v>3.026743</v>
      </c>
    </row>
    <row r="35" s="2" customFormat="true" ht="15.75" spans="1:5">
      <c r="A35" s="8">
        <v>3</v>
      </c>
      <c r="B35" s="9" t="s">
        <v>229</v>
      </c>
      <c r="C35" s="9" t="s">
        <v>228</v>
      </c>
      <c r="D35" s="9" t="s">
        <v>827</v>
      </c>
      <c r="E35" s="11">
        <v>8.113441</v>
      </c>
    </row>
    <row r="36" s="2" customFormat="true" ht="15.75" spans="1:5">
      <c r="A36" s="8">
        <v>120</v>
      </c>
      <c r="B36" s="9" t="s">
        <v>562</v>
      </c>
      <c r="C36" s="9" t="s">
        <v>561</v>
      </c>
      <c r="D36" s="9" t="s">
        <v>827</v>
      </c>
      <c r="E36" s="11">
        <v>14.829252</v>
      </c>
    </row>
    <row r="37" s="2" customFormat="true" ht="15.75" spans="1:5">
      <c r="A37" s="8">
        <v>103</v>
      </c>
      <c r="B37" s="9" t="s">
        <v>492</v>
      </c>
      <c r="C37" s="9" t="s">
        <v>491</v>
      </c>
      <c r="D37" s="9" t="s">
        <v>826</v>
      </c>
      <c r="E37" s="11">
        <v>13.698596</v>
      </c>
    </row>
    <row r="38" s="2" customFormat="true" ht="15.75" spans="1:5">
      <c r="A38" s="8">
        <v>137</v>
      </c>
      <c r="B38" s="9" t="s">
        <v>218</v>
      </c>
      <c r="C38" s="9" t="s">
        <v>217</v>
      </c>
      <c r="D38" s="9" t="s">
        <v>824</v>
      </c>
      <c r="E38" s="11">
        <v>33.830587</v>
      </c>
    </row>
    <row r="39" s="2" customFormat="true" ht="15.75" spans="1:5">
      <c r="A39" s="8">
        <v>154</v>
      </c>
      <c r="B39" s="9" t="s">
        <v>218</v>
      </c>
      <c r="C39" s="9" t="s">
        <v>217</v>
      </c>
      <c r="D39" s="9" t="s">
        <v>827</v>
      </c>
      <c r="E39" s="11">
        <v>2.813274</v>
      </c>
    </row>
    <row r="40" s="2" customFormat="true" ht="15.75" spans="1:5">
      <c r="A40" s="8">
        <v>178</v>
      </c>
      <c r="B40" s="9" t="s">
        <v>461</v>
      </c>
      <c r="C40" s="9" t="s">
        <v>460</v>
      </c>
      <c r="D40" s="9" t="s">
        <v>825</v>
      </c>
      <c r="E40" s="11">
        <v>2.147065</v>
      </c>
    </row>
    <row r="41" s="2" customFormat="true" ht="15.75" spans="1:5">
      <c r="A41" s="8">
        <v>114</v>
      </c>
      <c r="B41" s="9" t="s">
        <v>323</v>
      </c>
      <c r="C41" s="9" t="s">
        <v>322</v>
      </c>
      <c r="D41" s="9" t="s">
        <v>825</v>
      </c>
      <c r="E41" s="11">
        <v>44.653234</v>
      </c>
    </row>
    <row r="42" s="2" customFormat="true" ht="15.75" spans="1:5">
      <c r="A42" s="8">
        <v>161</v>
      </c>
      <c r="B42" s="9" t="s">
        <v>323</v>
      </c>
      <c r="C42" s="9" t="s">
        <v>322</v>
      </c>
      <c r="D42" s="9" t="s">
        <v>827</v>
      </c>
      <c r="E42" s="11">
        <v>17.967542</v>
      </c>
    </row>
    <row r="43" s="2" customFormat="true" ht="15.75" spans="1:5">
      <c r="A43" s="8">
        <v>166</v>
      </c>
      <c r="B43" s="9" t="s">
        <v>541</v>
      </c>
      <c r="C43" s="9" t="s">
        <v>540</v>
      </c>
      <c r="D43" s="9" t="s">
        <v>825</v>
      </c>
      <c r="E43" s="11">
        <v>58.994561</v>
      </c>
    </row>
    <row r="44" s="2" customFormat="true" ht="15.75" spans="1:5">
      <c r="A44" s="8">
        <v>76</v>
      </c>
      <c r="B44" s="9" t="s">
        <v>474</v>
      </c>
      <c r="C44" s="9" t="s">
        <v>473</v>
      </c>
      <c r="D44" s="9" t="s">
        <v>824</v>
      </c>
      <c r="E44" s="11">
        <v>0.649664</v>
      </c>
    </row>
    <row r="45" s="2" customFormat="true" ht="15.75" spans="1:5">
      <c r="A45" s="8">
        <v>160</v>
      </c>
      <c r="B45" s="9" t="s">
        <v>474</v>
      </c>
      <c r="C45" s="9" t="s">
        <v>473</v>
      </c>
      <c r="D45" s="9" t="s">
        <v>827</v>
      </c>
      <c r="E45" s="11">
        <v>3.236284</v>
      </c>
    </row>
    <row r="46" s="2" customFormat="true" ht="15.75" spans="1:5">
      <c r="A46" s="8">
        <v>175</v>
      </c>
      <c r="B46" s="9" t="s">
        <v>267</v>
      </c>
      <c r="C46" s="9" t="s">
        <v>266</v>
      </c>
      <c r="D46" s="9" t="s">
        <v>828</v>
      </c>
      <c r="E46" s="11">
        <v>0.215354</v>
      </c>
    </row>
    <row r="47" s="2" customFormat="true" ht="15.75" spans="1:5">
      <c r="A47" s="8">
        <v>29</v>
      </c>
      <c r="B47" s="9" t="s">
        <v>358</v>
      </c>
      <c r="C47" s="9" t="s">
        <v>357</v>
      </c>
      <c r="D47" s="9" t="s">
        <v>830</v>
      </c>
      <c r="E47" s="11">
        <v>3.719043</v>
      </c>
    </row>
    <row r="48" s="2" customFormat="true" ht="15.75" spans="1:5">
      <c r="A48" s="8">
        <v>1</v>
      </c>
      <c r="B48" s="9" t="s">
        <v>576</v>
      </c>
      <c r="C48" s="9" t="s">
        <v>575</v>
      </c>
      <c r="D48" s="9" t="s">
        <v>826</v>
      </c>
      <c r="E48" s="11">
        <v>15.193898</v>
      </c>
    </row>
    <row r="49" s="2" customFormat="true" ht="15.75" spans="1:5">
      <c r="A49" s="8">
        <v>6</v>
      </c>
      <c r="B49" s="9" t="s">
        <v>523</v>
      </c>
      <c r="C49" s="9" t="s">
        <v>522</v>
      </c>
      <c r="D49" s="9" t="s">
        <v>827</v>
      </c>
      <c r="E49" s="11">
        <v>160.035385</v>
      </c>
    </row>
    <row r="50" s="2" customFormat="true" ht="15.75" spans="1:5">
      <c r="A50" s="8">
        <v>7</v>
      </c>
      <c r="B50" s="9" t="s">
        <v>427</v>
      </c>
      <c r="C50" s="9" t="s">
        <v>426</v>
      </c>
      <c r="D50" s="9" t="s">
        <v>825</v>
      </c>
      <c r="E50" s="11">
        <v>3.131745</v>
      </c>
    </row>
    <row r="51" s="2" customFormat="true" ht="15.75" spans="1:5">
      <c r="A51" s="8">
        <v>174</v>
      </c>
      <c r="B51" s="9" t="s">
        <v>604</v>
      </c>
      <c r="C51" s="9" t="s">
        <v>834</v>
      </c>
      <c r="D51" s="9" t="s">
        <v>824</v>
      </c>
      <c r="E51" s="11">
        <v>1.201466</v>
      </c>
    </row>
    <row r="52" s="2" customFormat="true" ht="15.75" spans="1:5">
      <c r="A52" s="8">
        <v>79</v>
      </c>
      <c r="B52" s="9" t="s">
        <v>351</v>
      </c>
      <c r="C52" s="9" t="s">
        <v>350</v>
      </c>
      <c r="D52" s="9" t="s">
        <v>826</v>
      </c>
      <c r="E52" s="11">
        <v>38.633672</v>
      </c>
    </row>
    <row r="53" s="2" customFormat="true" ht="15.75" spans="1:5">
      <c r="A53" s="8">
        <v>86</v>
      </c>
      <c r="B53" s="9" t="s">
        <v>420</v>
      </c>
      <c r="C53" s="9" t="s">
        <v>419</v>
      </c>
      <c r="D53" s="9" t="s">
        <v>829</v>
      </c>
      <c r="E53" s="11">
        <v>0.079066</v>
      </c>
    </row>
    <row r="54" s="2" customFormat="true" ht="15.75" spans="1:5">
      <c r="A54" s="8">
        <v>26</v>
      </c>
      <c r="B54" s="9" t="s">
        <v>735</v>
      </c>
      <c r="C54" s="9" t="s">
        <v>734</v>
      </c>
      <c r="D54" s="9" t="s">
        <v>831</v>
      </c>
      <c r="E54" s="11">
        <v>0.264779</v>
      </c>
    </row>
    <row r="55" s="2" customFormat="true" ht="15.75" spans="1:5">
      <c r="A55" s="8">
        <v>9</v>
      </c>
      <c r="B55" s="9" t="s">
        <v>557</v>
      </c>
      <c r="C55" s="9" t="s">
        <v>556</v>
      </c>
      <c r="D55" s="9" t="s">
        <v>827</v>
      </c>
      <c r="E55" s="11">
        <v>5281.113362</v>
      </c>
    </row>
    <row r="56" s="2" customFormat="true" ht="15.75" spans="1:5">
      <c r="A56" s="8">
        <v>24</v>
      </c>
      <c r="B56" s="9" t="s">
        <v>293</v>
      </c>
      <c r="C56" s="9" t="s">
        <v>292</v>
      </c>
      <c r="D56" s="9" t="s">
        <v>828</v>
      </c>
      <c r="E56" s="11">
        <v>353.929431</v>
      </c>
    </row>
    <row r="57" s="2" customFormat="true" ht="15.75" spans="1:5">
      <c r="A57" s="8">
        <v>167</v>
      </c>
      <c r="B57" s="9" t="s">
        <v>369</v>
      </c>
      <c r="C57" s="9" t="s">
        <v>368</v>
      </c>
      <c r="D57" s="9" t="s">
        <v>824</v>
      </c>
      <c r="E57" s="11">
        <v>37.515739</v>
      </c>
    </row>
    <row r="58" s="2" customFormat="true" ht="15.75" spans="1:5">
      <c r="A58" s="8">
        <v>51</v>
      </c>
      <c r="B58" s="9" t="s">
        <v>703</v>
      </c>
      <c r="C58" s="9" t="s">
        <v>702</v>
      </c>
      <c r="D58" s="9" t="s">
        <v>824</v>
      </c>
      <c r="E58" s="11">
        <v>12.515047</v>
      </c>
    </row>
    <row r="59" s="2" customFormat="true" ht="15.75" spans="1:5">
      <c r="A59" s="8">
        <v>28</v>
      </c>
      <c r="B59" s="9" t="s">
        <v>418</v>
      </c>
      <c r="C59" s="9" t="s">
        <v>416</v>
      </c>
      <c r="D59" s="9" t="s">
        <v>828</v>
      </c>
      <c r="E59" s="11">
        <v>53.936028</v>
      </c>
    </row>
    <row r="60" s="2" customFormat="true" ht="15.75" spans="1:5">
      <c r="A60" s="8">
        <v>108</v>
      </c>
      <c r="B60" s="9" t="s">
        <v>337</v>
      </c>
      <c r="C60" s="9" t="s">
        <v>642</v>
      </c>
      <c r="D60" s="9" t="s">
        <v>831</v>
      </c>
      <c r="E60" s="11">
        <v>1.834285</v>
      </c>
    </row>
    <row r="61" s="2" customFormat="true" ht="15.75" spans="1:5">
      <c r="A61" s="8">
        <v>57</v>
      </c>
      <c r="B61" s="9" t="s">
        <v>247</v>
      </c>
      <c r="C61" s="9" t="s">
        <v>246</v>
      </c>
      <c r="D61" s="9" t="s">
        <v>831</v>
      </c>
      <c r="E61" s="11">
        <v>6.874101</v>
      </c>
    </row>
    <row r="62" s="2" customFormat="true" ht="15.75" spans="1:5">
      <c r="A62" s="8">
        <v>65</v>
      </c>
      <c r="B62" s="9" t="s">
        <v>391</v>
      </c>
      <c r="C62" s="9" t="s">
        <v>390</v>
      </c>
      <c r="D62" s="9" t="s">
        <v>827</v>
      </c>
      <c r="E62" s="11">
        <v>18.663646</v>
      </c>
    </row>
    <row r="63" s="2" customFormat="true" ht="15.75" spans="1:5">
      <c r="A63" s="8">
        <v>165</v>
      </c>
      <c r="B63" s="9" t="s">
        <v>391</v>
      </c>
      <c r="C63" s="9" t="s">
        <v>390</v>
      </c>
      <c r="D63" s="9" t="s">
        <v>825</v>
      </c>
      <c r="E63" s="11">
        <v>19.569107</v>
      </c>
    </row>
    <row r="64" s="2" customFormat="true" ht="15.75" spans="1:5">
      <c r="A64" s="8">
        <v>135</v>
      </c>
      <c r="B64" s="9" t="s">
        <v>245</v>
      </c>
      <c r="C64" s="9" t="s">
        <v>244</v>
      </c>
      <c r="D64" s="9" t="s">
        <v>831</v>
      </c>
      <c r="E64" s="11">
        <v>3.736891</v>
      </c>
    </row>
    <row r="65" s="2" customFormat="true" ht="15.75" spans="1:5">
      <c r="A65" s="8">
        <v>72</v>
      </c>
      <c r="B65" s="9" t="s">
        <v>239</v>
      </c>
      <c r="C65" s="9" t="s">
        <v>238</v>
      </c>
      <c r="D65" s="9" t="s">
        <v>831</v>
      </c>
      <c r="E65" s="11">
        <v>1.46412</v>
      </c>
    </row>
    <row r="66" s="2" customFormat="true" ht="15.75" spans="1:5">
      <c r="A66" s="8">
        <v>164</v>
      </c>
      <c r="B66" s="9" t="s">
        <v>560</v>
      </c>
      <c r="C66" s="9" t="s">
        <v>559</v>
      </c>
      <c r="D66" s="9" t="s">
        <v>831</v>
      </c>
      <c r="E66" s="11">
        <v>24.84274</v>
      </c>
    </row>
    <row r="67" s="2" customFormat="true" ht="15.75" spans="1:5">
      <c r="A67" s="8">
        <v>170</v>
      </c>
      <c r="B67" s="9" t="s">
        <v>387</v>
      </c>
      <c r="C67" s="9" t="s">
        <v>386</v>
      </c>
      <c r="D67" s="9" t="s">
        <v>824</v>
      </c>
      <c r="E67" s="11">
        <v>5.707296</v>
      </c>
    </row>
    <row r="68" s="2" customFormat="true" ht="15.75" spans="1:5">
      <c r="A68" s="8">
        <v>116</v>
      </c>
      <c r="B68" s="9" t="s">
        <v>459</v>
      </c>
      <c r="C68" s="9" t="s">
        <v>458</v>
      </c>
      <c r="D68" s="9" t="s">
        <v>824</v>
      </c>
      <c r="E68" s="11">
        <v>3.907723</v>
      </c>
    </row>
    <row r="69" s="2" customFormat="true" ht="15.75" spans="1:5">
      <c r="A69" s="8">
        <v>17</v>
      </c>
      <c r="B69" s="9" t="s">
        <v>297</v>
      </c>
      <c r="C69" s="9" t="s">
        <v>296</v>
      </c>
      <c r="D69" s="9" t="s">
        <v>835</v>
      </c>
      <c r="E69" s="11">
        <v>5.079857</v>
      </c>
    </row>
    <row r="70" s="2" customFormat="true" ht="15.75" spans="1:5">
      <c r="A70" s="8">
        <v>119</v>
      </c>
      <c r="B70" s="9" t="s">
        <v>307</v>
      </c>
      <c r="C70" s="9" t="s">
        <v>306</v>
      </c>
      <c r="D70" s="9" t="s">
        <v>824</v>
      </c>
      <c r="E70" s="11">
        <v>8.663823</v>
      </c>
    </row>
    <row r="71" s="2" customFormat="true" ht="15.75" spans="1:5">
      <c r="A71" s="8">
        <v>151</v>
      </c>
      <c r="B71" s="9" t="s">
        <v>339</v>
      </c>
      <c r="C71" s="9" t="s">
        <v>338</v>
      </c>
      <c r="D71" s="9" t="s">
        <v>826</v>
      </c>
      <c r="E71" s="11">
        <v>1.511676</v>
      </c>
    </row>
    <row r="72" s="2" customFormat="true" ht="15.75" spans="1:5">
      <c r="A72" s="8">
        <v>100</v>
      </c>
      <c r="B72" s="9" t="s">
        <v>521</v>
      </c>
      <c r="C72" s="9" t="s">
        <v>520</v>
      </c>
      <c r="D72" s="9" t="s">
        <v>827</v>
      </c>
      <c r="E72" s="11">
        <v>186.014107</v>
      </c>
    </row>
    <row r="73" s="2" customFormat="true" ht="15.75" spans="1:5">
      <c r="A73" s="8">
        <v>115</v>
      </c>
      <c r="B73" s="9" t="s">
        <v>490</v>
      </c>
      <c r="C73" s="9" t="s">
        <v>489</v>
      </c>
      <c r="D73" s="9" t="s">
        <v>824</v>
      </c>
      <c r="E73" s="11">
        <v>1.486206</v>
      </c>
    </row>
    <row r="74" s="2" customFormat="true" ht="15.75" spans="1:5">
      <c r="A74" s="8">
        <v>142</v>
      </c>
      <c r="B74" s="9" t="s">
        <v>344</v>
      </c>
      <c r="C74" s="9" t="s">
        <v>343</v>
      </c>
      <c r="D74" s="9" t="s">
        <v>826</v>
      </c>
      <c r="E74" s="11">
        <v>52.21131</v>
      </c>
    </row>
    <row r="75" s="2" customFormat="true" ht="15.75" spans="1:5">
      <c r="A75" s="8">
        <v>67</v>
      </c>
      <c r="B75" s="9" t="s">
        <v>549</v>
      </c>
      <c r="C75" s="9" t="s">
        <v>548</v>
      </c>
      <c r="D75" s="9" t="s">
        <v>824</v>
      </c>
      <c r="E75" s="11">
        <v>41.945177</v>
      </c>
    </row>
    <row r="76" s="2" customFormat="true" ht="15.75" spans="1:5">
      <c r="A76" s="8">
        <v>15</v>
      </c>
      <c r="B76" s="9" t="s">
        <v>555</v>
      </c>
      <c r="C76" s="9" t="s">
        <v>554</v>
      </c>
      <c r="D76" s="9" t="s">
        <v>827</v>
      </c>
      <c r="E76" s="11">
        <v>176.99642</v>
      </c>
    </row>
    <row r="77" s="2" customFormat="true" ht="15.75" spans="1:5">
      <c r="A77" s="8">
        <v>52</v>
      </c>
      <c r="B77" s="9" t="s">
        <v>215</v>
      </c>
      <c r="C77" s="9" t="s">
        <v>214</v>
      </c>
      <c r="D77" s="9" t="s">
        <v>827</v>
      </c>
      <c r="E77" s="11">
        <v>81.908443</v>
      </c>
    </row>
    <row r="78" s="2" customFormat="true" ht="15.75" spans="1:5">
      <c r="A78" s="8">
        <v>98</v>
      </c>
      <c r="B78" s="9" t="s">
        <v>241</v>
      </c>
      <c r="C78" s="9" t="s">
        <v>240</v>
      </c>
      <c r="D78" s="9" t="s">
        <v>831</v>
      </c>
      <c r="E78" s="11">
        <v>1.05911</v>
      </c>
    </row>
    <row r="79" s="2" customFormat="true" ht="15.75" spans="1:5">
      <c r="A79" s="8">
        <v>125</v>
      </c>
      <c r="B79" s="9" t="s">
        <v>497</v>
      </c>
      <c r="C79" s="9" t="s">
        <v>495</v>
      </c>
      <c r="D79" s="9" t="s">
        <v>831</v>
      </c>
      <c r="E79" s="11">
        <v>1755.727808</v>
      </c>
    </row>
    <row r="80" s="2" customFormat="true" ht="15.75" spans="1:5">
      <c r="A80" s="8">
        <v>77</v>
      </c>
      <c r="B80" s="9" t="s">
        <v>253</v>
      </c>
      <c r="C80" s="9" t="s">
        <v>252</v>
      </c>
      <c r="D80" s="9" t="s">
        <v>831</v>
      </c>
      <c r="E80" s="11">
        <v>3.115666</v>
      </c>
    </row>
    <row r="81" s="2" customFormat="true" ht="15.75" spans="1:5">
      <c r="A81" s="8">
        <v>92</v>
      </c>
      <c r="B81" s="9" t="s">
        <v>251</v>
      </c>
      <c r="C81" s="9" t="s">
        <v>250</v>
      </c>
      <c r="D81" s="9" t="s">
        <v>831</v>
      </c>
      <c r="E81" s="11">
        <v>13.443876</v>
      </c>
    </row>
    <row r="82" s="2" customFormat="true" ht="15.75" spans="1:5">
      <c r="A82" s="8">
        <v>148</v>
      </c>
      <c r="B82" s="9" t="s">
        <v>271</v>
      </c>
      <c r="C82" s="9" t="s">
        <v>270</v>
      </c>
      <c r="D82" s="9" t="s">
        <v>830</v>
      </c>
      <c r="E82" s="11">
        <v>0.213988</v>
      </c>
    </row>
    <row r="83" s="2" customFormat="true" ht="15.75" spans="1:5">
      <c r="A83" s="8">
        <v>155</v>
      </c>
      <c r="B83" s="9" t="s">
        <v>595</v>
      </c>
      <c r="C83" s="9" t="s">
        <v>836</v>
      </c>
      <c r="D83" s="9" t="s">
        <v>826</v>
      </c>
      <c r="E83" s="11">
        <v>3.942901</v>
      </c>
    </row>
    <row r="84" s="2" customFormat="true" ht="15.75" spans="1:5">
      <c r="A84" s="8">
        <v>110</v>
      </c>
      <c r="B84" s="9" t="s">
        <v>537</v>
      </c>
      <c r="C84" s="9" t="s">
        <v>536</v>
      </c>
      <c r="D84" s="9" t="s">
        <v>826</v>
      </c>
      <c r="E84" s="11">
        <v>565.971129</v>
      </c>
    </row>
    <row r="85" s="2" customFormat="true" ht="15.75" spans="1:5">
      <c r="A85" s="8">
        <v>136</v>
      </c>
      <c r="B85" s="9" t="s">
        <v>598</v>
      </c>
      <c r="C85" s="9" t="s">
        <v>597</v>
      </c>
      <c r="D85" s="9" t="s">
        <v>826</v>
      </c>
      <c r="E85" s="11">
        <v>4.865875</v>
      </c>
    </row>
    <row r="86" s="2" customFormat="true" ht="15.75" spans="1:5">
      <c r="A86" s="8">
        <v>55</v>
      </c>
      <c r="B86" s="9" t="s">
        <v>837</v>
      </c>
      <c r="C86" s="9" t="s">
        <v>742</v>
      </c>
      <c r="D86" s="9" t="s">
        <v>826</v>
      </c>
      <c r="E86" s="11">
        <v>4.822153</v>
      </c>
    </row>
    <row r="87" s="2" customFormat="true" ht="15.75" spans="1:5">
      <c r="A87" s="8">
        <v>156</v>
      </c>
      <c r="B87" s="9" t="s">
        <v>486</v>
      </c>
      <c r="C87" s="9" t="s">
        <v>485</v>
      </c>
      <c r="D87" s="9" t="s">
        <v>826</v>
      </c>
      <c r="E87" s="11">
        <v>2.668105</v>
      </c>
    </row>
    <row r="88" s="2" customFormat="true" ht="15.75" spans="1:5">
      <c r="A88" s="8">
        <v>38</v>
      </c>
      <c r="B88" s="9" t="s">
        <v>477</v>
      </c>
      <c r="C88" s="9" t="s">
        <v>476</v>
      </c>
      <c r="D88" s="9" t="s">
        <v>826</v>
      </c>
      <c r="E88" s="11">
        <v>11.04536</v>
      </c>
    </row>
    <row r="89" s="2" customFormat="true" ht="15.75" spans="1:5">
      <c r="A89" s="8">
        <v>45</v>
      </c>
      <c r="B89" s="9" t="s">
        <v>484</v>
      </c>
      <c r="C89" s="9" t="s">
        <v>483</v>
      </c>
      <c r="D89" s="9" t="s">
        <v>826</v>
      </c>
      <c r="E89" s="11">
        <v>15.01472</v>
      </c>
    </row>
    <row r="90" s="2" customFormat="true" ht="15.75" spans="1:5">
      <c r="A90" s="8">
        <v>159</v>
      </c>
      <c r="B90" s="9" t="s">
        <v>327</v>
      </c>
      <c r="C90" s="9" t="s">
        <v>326</v>
      </c>
      <c r="D90" s="9" t="s">
        <v>825</v>
      </c>
      <c r="E90" s="11">
        <v>3.918915</v>
      </c>
    </row>
    <row r="91" s="2" customFormat="true" ht="15.75" spans="1:5">
      <c r="A91" s="8">
        <v>88</v>
      </c>
      <c r="B91" s="9" t="s">
        <v>606</v>
      </c>
      <c r="C91" s="9" t="s">
        <v>605</v>
      </c>
      <c r="D91" s="9" t="s">
        <v>824</v>
      </c>
      <c r="E91" s="11">
        <v>0.059903</v>
      </c>
    </row>
    <row r="92" s="2" customFormat="true" ht="15.75" spans="1:5">
      <c r="A92" s="8">
        <v>140</v>
      </c>
      <c r="B92" s="9" t="s">
        <v>431</v>
      </c>
      <c r="C92" s="9" t="s">
        <v>430</v>
      </c>
      <c r="D92" s="9" t="s">
        <v>827</v>
      </c>
      <c r="E92" s="11">
        <v>126.930891</v>
      </c>
    </row>
    <row r="93" s="2" customFormat="true" ht="15.75" spans="1:5">
      <c r="A93" s="8">
        <v>133</v>
      </c>
      <c r="B93" s="9" t="s">
        <v>472</v>
      </c>
      <c r="C93" s="9" t="s">
        <v>471</v>
      </c>
      <c r="D93" s="9" t="s">
        <v>826</v>
      </c>
      <c r="E93" s="11">
        <v>3.501469</v>
      </c>
    </row>
    <row r="94" s="2" customFormat="true" ht="15.75" spans="1:5">
      <c r="A94" s="8">
        <v>127</v>
      </c>
      <c r="B94" s="9" t="s">
        <v>535</v>
      </c>
      <c r="C94" s="9" t="s">
        <v>534</v>
      </c>
      <c r="D94" s="9" t="s">
        <v>824</v>
      </c>
      <c r="E94" s="11">
        <v>47.076127</v>
      </c>
    </row>
    <row r="95" s="2" customFormat="true" ht="15.75" spans="1:5">
      <c r="A95" s="8">
        <v>150</v>
      </c>
      <c r="B95" s="9" t="s">
        <v>438</v>
      </c>
      <c r="C95" s="9" t="s">
        <v>437</v>
      </c>
      <c r="D95" s="9" t="s">
        <v>828</v>
      </c>
      <c r="E95" s="11">
        <v>0.991343</v>
      </c>
    </row>
    <row r="96" s="2" customFormat="true" ht="15.75" spans="1:5">
      <c r="A96" s="8">
        <v>2</v>
      </c>
      <c r="B96" s="9" t="s">
        <v>525</v>
      </c>
      <c r="C96" s="9" t="s">
        <v>524</v>
      </c>
      <c r="D96" s="9" t="s">
        <v>824</v>
      </c>
      <c r="E96" s="11">
        <v>3.152471</v>
      </c>
    </row>
    <row r="97" s="2" customFormat="true" ht="15.75" spans="1:5">
      <c r="A97" s="8">
        <v>19</v>
      </c>
      <c r="B97" s="9" t="s">
        <v>383</v>
      </c>
      <c r="C97" s="9" t="s">
        <v>382</v>
      </c>
      <c r="D97" s="9" t="s">
        <v>835</v>
      </c>
      <c r="E97" s="11">
        <v>1.246621</v>
      </c>
    </row>
    <row r="98" s="2" customFormat="true" ht="15.75" spans="1:5">
      <c r="A98" s="8">
        <v>129</v>
      </c>
      <c r="B98" s="9" t="s">
        <v>488</v>
      </c>
      <c r="C98" s="9" t="s">
        <v>487</v>
      </c>
      <c r="D98" s="9" t="s">
        <v>835</v>
      </c>
      <c r="E98" s="11">
        <v>203.184348</v>
      </c>
    </row>
    <row r="99" s="2" customFormat="true" ht="15.75" spans="1:5">
      <c r="A99" s="8">
        <v>101</v>
      </c>
      <c r="B99" s="9" t="s">
        <v>539</v>
      </c>
      <c r="C99" s="9" t="s">
        <v>538</v>
      </c>
      <c r="D99" s="9" t="s">
        <v>835</v>
      </c>
      <c r="E99" s="11">
        <v>0.304403</v>
      </c>
    </row>
    <row r="100" s="2" customFormat="true" ht="15.75" spans="1:5">
      <c r="A100" s="8">
        <v>50</v>
      </c>
      <c r="B100" s="9" t="s">
        <v>360</v>
      </c>
      <c r="C100" s="9" t="s">
        <v>359</v>
      </c>
      <c r="D100" s="9" t="s">
        <v>830</v>
      </c>
      <c r="E100" s="11">
        <v>1.519462</v>
      </c>
    </row>
    <row r="101" s="2" customFormat="true" ht="15.75" spans="1:5">
      <c r="A101" s="8">
        <v>158</v>
      </c>
      <c r="B101" s="9" t="s">
        <v>200</v>
      </c>
      <c r="C101" s="9" t="s">
        <v>199</v>
      </c>
      <c r="D101" s="9" t="s">
        <v>827</v>
      </c>
      <c r="E101" s="11">
        <v>74.621233</v>
      </c>
    </row>
    <row r="102" s="2" customFormat="true" ht="15.75" spans="1:5">
      <c r="A102" s="8">
        <v>131</v>
      </c>
      <c r="B102" s="9" t="s">
        <v>516</v>
      </c>
      <c r="C102" s="9" t="s">
        <v>515</v>
      </c>
      <c r="D102" s="9" t="s">
        <v>827</v>
      </c>
      <c r="E102" s="11">
        <v>105.975912</v>
      </c>
    </row>
    <row r="103" s="2" customFormat="true" ht="15.75" spans="1:5">
      <c r="A103" s="8">
        <v>13</v>
      </c>
      <c r="B103" s="9" t="s">
        <v>304</v>
      </c>
      <c r="C103" s="9" t="s">
        <v>303</v>
      </c>
      <c r="D103" s="9" t="s">
        <v>825</v>
      </c>
      <c r="E103" s="11">
        <v>53.077025</v>
      </c>
    </row>
    <row r="104" s="2" customFormat="true" ht="15.75" spans="1:5">
      <c r="A104" s="8">
        <v>83</v>
      </c>
      <c r="B104" s="9" t="s">
        <v>502</v>
      </c>
      <c r="C104" s="9" t="s">
        <v>501</v>
      </c>
      <c r="D104" s="9" t="s">
        <v>830</v>
      </c>
      <c r="E104" s="11">
        <v>72.444054</v>
      </c>
    </row>
    <row r="105" s="2" customFormat="true" ht="15.75" spans="1:5">
      <c r="A105" s="8">
        <v>134</v>
      </c>
      <c r="B105" s="9" t="s">
        <v>290</v>
      </c>
      <c r="C105" s="9" t="s">
        <v>289</v>
      </c>
      <c r="D105" s="9" t="s">
        <v>824</v>
      </c>
      <c r="E105" s="11">
        <v>0.104168</v>
      </c>
    </row>
    <row r="106" s="2" customFormat="true" ht="15.75" spans="1:5">
      <c r="A106" s="8">
        <v>25</v>
      </c>
      <c r="B106" s="9" t="s">
        <v>543</v>
      </c>
      <c r="C106" s="9" t="s">
        <v>542</v>
      </c>
      <c r="D106" s="9" t="s">
        <v>824</v>
      </c>
      <c r="E106" s="11">
        <v>45.867981</v>
      </c>
    </row>
    <row r="107" s="2" customFormat="true" ht="15.75" spans="1:5">
      <c r="A107" s="8">
        <v>89</v>
      </c>
      <c r="B107" s="9" t="s">
        <v>543</v>
      </c>
      <c r="C107" s="9" t="s">
        <v>542</v>
      </c>
      <c r="D107" s="9" t="s">
        <v>827</v>
      </c>
      <c r="E107" s="11">
        <v>82.560426</v>
      </c>
    </row>
    <row r="108" s="2" customFormat="true" ht="15.75" spans="1:5">
      <c r="A108" s="8">
        <v>64</v>
      </c>
      <c r="B108" s="9" t="s">
        <v>208</v>
      </c>
      <c r="C108" s="9" t="s">
        <v>207</v>
      </c>
      <c r="D108" s="9" t="s">
        <v>827</v>
      </c>
      <c r="E108" s="11">
        <v>469.985333</v>
      </c>
    </row>
    <row r="109" s="2" customFormat="true" ht="15.75" spans="1:5">
      <c r="A109" s="8">
        <v>113</v>
      </c>
      <c r="B109" s="9" t="s">
        <v>208</v>
      </c>
      <c r="C109" s="9" t="s">
        <v>207</v>
      </c>
      <c r="D109" s="9" t="s">
        <v>824</v>
      </c>
      <c r="E109" s="11">
        <v>921.081159</v>
      </c>
    </row>
    <row r="110" s="2" customFormat="true" ht="15.75" spans="1:5">
      <c r="A110" s="8">
        <v>58</v>
      </c>
      <c r="B110" s="9" t="s">
        <v>332</v>
      </c>
      <c r="C110" s="9" t="s">
        <v>331</v>
      </c>
      <c r="D110" s="9" t="s">
        <v>824</v>
      </c>
      <c r="E110" s="11">
        <v>5.785212</v>
      </c>
    </row>
    <row r="111" s="2" customFormat="true" ht="15.75" spans="1:5">
      <c r="A111" s="8">
        <v>18</v>
      </c>
      <c r="B111" s="9" t="s">
        <v>424</v>
      </c>
      <c r="C111" s="9" t="s">
        <v>423</v>
      </c>
      <c r="D111" s="9" t="s">
        <v>827</v>
      </c>
      <c r="E111" s="11">
        <v>6.230089</v>
      </c>
    </row>
    <row r="112" s="2" customFormat="true" ht="15.75" spans="1:5">
      <c r="A112" s="8">
        <v>34</v>
      </c>
      <c r="B112" s="9" t="s">
        <v>424</v>
      </c>
      <c r="C112" s="9" t="s">
        <v>423</v>
      </c>
      <c r="D112" s="9" t="s">
        <v>828</v>
      </c>
      <c r="E112" s="11">
        <v>6.60953</v>
      </c>
    </row>
    <row r="113" s="2" customFormat="true" ht="15.75" spans="1:5">
      <c r="A113" s="8">
        <v>59</v>
      </c>
      <c r="B113" s="9" t="s">
        <v>448</v>
      </c>
      <c r="C113" s="9" t="s">
        <v>447</v>
      </c>
      <c r="D113" s="9" t="s">
        <v>828</v>
      </c>
      <c r="E113" s="11">
        <v>2.034736</v>
      </c>
    </row>
    <row r="114" s="2" customFormat="true" ht="15.75" spans="1:5">
      <c r="A114" s="8">
        <v>130</v>
      </c>
      <c r="B114" s="9" t="s">
        <v>265</v>
      </c>
      <c r="C114" s="9" t="s">
        <v>264</v>
      </c>
      <c r="D114" s="9" t="s">
        <v>828</v>
      </c>
      <c r="E114" s="11">
        <v>1.000321</v>
      </c>
    </row>
    <row r="115" s="2" customFormat="true" ht="15.75" spans="1:5">
      <c r="A115" s="8">
        <v>35</v>
      </c>
      <c r="B115" s="9" t="s">
        <v>533</v>
      </c>
      <c r="C115" s="9" t="s">
        <v>532</v>
      </c>
      <c r="D115" s="9" t="s">
        <v>828</v>
      </c>
      <c r="E115" s="11">
        <v>43.473256</v>
      </c>
    </row>
    <row r="116" s="2" customFormat="true" ht="15.75" spans="1:5">
      <c r="A116" s="8">
        <v>40</v>
      </c>
      <c r="B116" s="9" t="s">
        <v>546</v>
      </c>
      <c r="C116" s="9" t="s">
        <v>545</v>
      </c>
      <c r="D116" s="9" t="s">
        <v>826</v>
      </c>
      <c r="E116" s="11">
        <v>0.013632</v>
      </c>
    </row>
    <row r="117" s="2" customFormat="true" ht="15.75" spans="1:5">
      <c r="A117" s="8">
        <v>71</v>
      </c>
      <c r="B117" s="9" t="s">
        <v>410</v>
      </c>
      <c r="C117" s="9" t="s">
        <v>409</v>
      </c>
      <c r="D117" s="9" t="s">
        <v>829</v>
      </c>
      <c r="E117" s="11">
        <v>62.347908</v>
      </c>
    </row>
    <row r="118" s="2" customFormat="true" ht="15.75" spans="1:5">
      <c r="A118" s="8">
        <v>80</v>
      </c>
      <c r="B118" s="9" t="s">
        <v>758</v>
      </c>
      <c r="C118" s="9" t="s">
        <v>757</v>
      </c>
      <c r="D118" s="9" t="s">
        <v>829</v>
      </c>
      <c r="E118" s="11">
        <v>38.859802</v>
      </c>
    </row>
    <row r="119" s="2" customFormat="true" ht="15.75" spans="1:5">
      <c r="A119" s="8">
        <v>152</v>
      </c>
      <c r="B119" s="9" t="s">
        <v>504</v>
      </c>
      <c r="C119" s="9" t="s">
        <v>503</v>
      </c>
      <c r="D119" s="9" t="s">
        <v>829</v>
      </c>
      <c r="E119" s="11">
        <v>293.364159</v>
      </c>
    </row>
    <row r="120" s="2" customFormat="true" ht="15.75" spans="1:5">
      <c r="A120" s="8">
        <v>68</v>
      </c>
      <c r="B120" s="9" t="s">
        <v>317</v>
      </c>
      <c r="C120" s="9" t="s">
        <v>316</v>
      </c>
      <c r="D120" s="9" t="s">
        <v>824</v>
      </c>
      <c r="E120" s="11">
        <v>20.62071</v>
      </c>
    </row>
    <row r="121" s="2" customFormat="true" ht="15.75" spans="1:5">
      <c r="A121" s="8">
        <v>39</v>
      </c>
      <c r="B121" s="9" t="s">
        <v>838</v>
      </c>
      <c r="C121" s="9" t="s">
        <v>762</v>
      </c>
      <c r="D121" s="9" t="s">
        <v>827</v>
      </c>
      <c r="E121" s="11">
        <v>6.946903</v>
      </c>
    </row>
    <row r="122" s="2" customFormat="true" ht="15.75" spans="1:5">
      <c r="A122" s="8">
        <v>107</v>
      </c>
      <c r="B122" s="9" t="s">
        <v>838</v>
      </c>
      <c r="C122" s="9" t="s">
        <v>762</v>
      </c>
      <c r="D122" s="9" t="s">
        <v>835</v>
      </c>
      <c r="E122" s="11">
        <v>36.28251</v>
      </c>
    </row>
    <row r="123" s="2" customFormat="true" ht="15.75" spans="1:5">
      <c r="A123" s="8">
        <v>5</v>
      </c>
      <c r="B123" s="9" t="s">
        <v>500</v>
      </c>
      <c r="C123" s="9" t="s">
        <v>499</v>
      </c>
      <c r="D123" s="9" t="s">
        <v>835</v>
      </c>
      <c r="E123" s="11">
        <v>7.200201</v>
      </c>
    </row>
    <row r="124" s="2" customFormat="true" ht="15.75" spans="1:5">
      <c r="A124" s="8">
        <v>126</v>
      </c>
      <c r="B124" s="9" t="s">
        <v>446</v>
      </c>
      <c r="C124" s="9" t="s">
        <v>445</v>
      </c>
      <c r="D124" s="9" t="s">
        <v>828</v>
      </c>
      <c r="E124" s="11">
        <v>13.741548</v>
      </c>
    </row>
    <row r="125" s="2" customFormat="true" ht="15.75" spans="1:5">
      <c r="A125" s="8">
        <v>153</v>
      </c>
      <c r="B125" s="9" t="s">
        <v>446</v>
      </c>
      <c r="C125" s="9" t="s">
        <v>445</v>
      </c>
      <c r="D125" s="9" t="s">
        <v>824</v>
      </c>
      <c r="E125" s="11">
        <v>3.074801</v>
      </c>
    </row>
    <row r="126" s="2" customFormat="true" ht="15.75" spans="1:5">
      <c r="A126" s="8">
        <v>70</v>
      </c>
      <c r="B126" s="9" t="s">
        <v>274</v>
      </c>
      <c r="C126" s="9" t="s">
        <v>273</v>
      </c>
      <c r="D126" s="9" t="s">
        <v>829</v>
      </c>
      <c r="E126" s="11">
        <v>12.609838</v>
      </c>
    </row>
    <row r="127" s="2" customFormat="true" ht="15.75" spans="1:5">
      <c r="A127" s="8">
        <v>157</v>
      </c>
      <c r="B127" s="9" t="s">
        <v>527</v>
      </c>
      <c r="C127" s="9" t="s">
        <v>526</v>
      </c>
      <c r="D127" s="9" t="s">
        <v>824</v>
      </c>
      <c r="E127" s="11">
        <v>77.460202</v>
      </c>
    </row>
    <row r="128" s="2" customFormat="true" ht="15.75" spans="1:5">
      <c r="A128" s="8">
        <v>143</v>
      </c>
      <c r="B128" s="9" t="s">
        <v>243</v>
      </c>
      <c r="C128" s="9" t="s">
        <v>242</v>
      </c>
      <c r="D128" s="9" t="s">
        <v>831</v>
      </c>
      <c r="E128" s="11">
        <v>3.582481</v>
      </c>
    </row>
    <row r="129" s="2" customFormat="true" ht="15.75" spans="1:5">
      <c r="A129" s="8">
        <v>36</v>
      </c>
      <c r="B129" s="9" t="s">
        <v>760</v>
      </c>
      <c r="C129" s="9" t="s">
        <v>759</v>
      </c>
      <c r="D129" s="9" t="s">
        <v>829</v>
      </c>
      <c r="E129" s="11">
        <v>785.379948</v>
      </c>
    </row>
    <row r="130" s="2" customFormat="true" ht="15.75" spans="1:5">
      <c r="A130" s="8">
        <v>22</v>
      </c>
      <c r="B130" s="9" t="s">
        <v>221</v>
      </c>
      <c r="C130" s="9" t="s">
        <v>220</v>
      </c>
      <c r="D130" s="9" t="s">
        <v>827</v>
      </c>
      <c r="E130" s="11">
        <v>14.937726</v>
      </c>
    </row>
    <row r="131" s="2" customFormat="true" ht="15.75" spans="1:5">
      <c r="A131" s="8">
        <v>31</v>
      </c>
      <c r="B131" s="9" t="s">
        <v>320</v>
      </c>
      <c r="C131" s="9" t="s">
        <v>319</v>
      </c>
      <c r="D131" s="9" t="s">
        <v>824</v>
      </c>
      <c r="E131" s="11">
        <v>8.312836</v>
      </c>
    </row>
    <row r="132" s="2" customFormat="true" ht="15.75" spans="1:5">
      <c r="A132" s="8">
        <v>33</v>
      </c>
      <c r="B132" s="9" t="s">
        <v>531</v>
      </c>
      <c r="C132" s="9" t="s">
        <v>530</v>
      </c>
      <c r="D132" s="9" t="s">
        <v>824</v>
      </c>
      <c r="E132" s="11">
        <v>10.616005</v>
      </c>
    </row>
    <row r="133" s="2" customFormat="true" ht="15.75" spans="1:5">
      <c r="A133" s="8">
        <v>8</v>
      </c>
      <c r="B133" s="9" t="s">
        <v>396</v>
      </c>
      <c r="C133" s="9" t="s">
        <v>395</v>
      </c>
      <c r="D133" s="9" t="s">
        <v>824</v>
      </c>
      <c r="E133" s="11">
        <v>6.887141</v>
      </c>
    </row>
    <row r="134" s="2" customFormat="true" ht="15.75" spans="1:5">
      <c r="A134" s="8">
        <v>149</v>
      </c>
      <c r="B134" s="9" t="s">
        <v>396</v>
      </c>
      <c r="C134" s="9" t="s">
        <v>395</v>
      </c>
      <c r="D134" s="9" t="s">
        <v>825</v>
      </c>
      <c r="E134" s="11">
        <v>12.173666</v>
      </c>
    </row>
    <row r="135" s="2" customFormat="true" ht="15.75" spans="1:5">
      <c r="A135" s="8">
        <v>99</v>
      </c>
      <c r="B135" s="9" t="s">
        <v>508</v>
      </c>
      <c r="C135" s="9" t="s">
        <v>507</v>
      </c>
      <c r="D135" s="9" t="s">
        <v>831</v>
      </c>
      <c r="E135" s="11">
        <v>47.124314</v>
      </c>
    </row>
    <row r="136" s="2" customFormat="true" ht="15.75" spans="1:5">
      <c r="A136" s="8">
        <v>60</v>
      </c>
      <c r="B136" s="9" t="s">
        <v>346</v>
      </c>
      <c r="C136" s="9" t="s">
        <v>345</v>
      </c>
      <c r="D136" s="9" t="s">
        <v>826</v>
      </c>
      <c r="E136" s="11">
        <v>0.529154</v>
      </c>
    </row>
    <row r="137" s="2" customFormat="true" ht="15.75" spans="1:5">
      <c r="A137" s="8">
        <v>78</v>
      </c>
      <c r="B137" s="9" t="s">
        <v>638</v>
      </c>
      <c r="C137" s="9" t="s">
        <v>636</v>
      </c>
      <c r="D137" s="9" t="s">
        <v>827</v>
      </c>
      <c r="E137" s="11">
        <v>204.179646</v>
      </c>
    </row>
    <row r="138" s="2" customFormat="true" ht="15.75" spans="1:5">
      <c r="A138" s="8">
        <v>177</v>
      </c>
      <c r="B138" s="9" t="s">
        <v>611</v>
      </c>
      <c r="C138" s="9" t="s">
        <v>610</v>
      </c>
      <c r="D138" s="9" t="s">
        <v>828</v>
      </c>
      <c r="E138" s="11">
        <v>0.440441</v>
      </c>
    </row>
    <row r="139" s="2" customFormat="true" ht="15.75" spans="1:5">
      <c r="A139" s="8">
        <v>43</v>
      </c>
      <c r="B139" s="9" t="s">
        <v>708</v>
      </c>
      <c r="C139" s="9" t="s">
        <v>707</v>
      </c>
      <c r="D139" s="9" t="s">
        <v>827</v>
      </c>
      <c r="E139" s="11">
        <v>12.301188</v>
      </c>
    </row>
    <row r="140" s="2" customFormat="true" ht="15.75" spans="1:5">
      <c r="A140" s="8">
        <v>104</v>
      </c>
      <c r="B140" s="9" t="s">
        <v>708</v>
      </c>
      <c r="C140" s="9" t="s">
        <v>707</v>
      </c>
      <c r="D140" s="9" t="s">
        <v>824</v>
      </c>
      <c r="E140" s="11">
        <v>3.9551</v>
      </c>
    </row>
    <row r="141" s="2" customFormat="true" ht="15.75" spans="1:5">
      <c r="A141" s="8">
        <v>12</v>
      </c>
      <c r="B141" s="9" t="s">
        <v>573</v>
      </c>
      <c r="C141" s="9" t="s">
        <v>572</v>
      </c>
      <c r="D141" s="9" t="s">
        <v>828</v>
      </c>
      <c r="E141" s="11">
        <v>0.22384</v>
      </c>
    </row>
    <row r="142" s="2" customFormat="true" ht="15.75" spans="1:5">
      <c r="A142" s="8">
        <v>141</v>
      </c>
      <c r="B142" s="9" t="s">
        <v>379</v>
      </c>
      <c r="C142" s="9" t="s">
        <v>378</v>
      </c>
      <c r="D142" s="9" t="s">
        <v>825</v>
      </c>
      <c r="E142" s="11">
        <v>16.009621</v>
      </c>
    </row>
    <row r="143" s="2" customFormat="true" ht="15.75" spans="1:5">
      <c r="A143" s="8">
        <v>48</v>
      </c>
      <c r="B143" s="9" t="s">
        <v>463</v>
      </c>
      <c r="C143" s="9" t="s">
        <v>462</v>
      </c>
      <c r="D143" s="9" t="s">
        <v>827</v>
      </c>
      <c r="E143" s="11">
        <v>12.203902</v>
      </c>
    </row>
    <row r="144" s="2" customFormat="true" ht="15.75" spans="1:5">
      <c r="A144" s="8">
        <v>23</v>
      </c>
      <c r="B144" s="9" t="s">
        <v>569</v>
      </c>
      <c r="C144" s="9" t="s">
        <v>568</v>
      </c>
      <c r="D144" s="9" t="s">
        <v>827</v>
      </c>
      <c r="E144" s="11">
        <v>25.667651</v>
      </c>
    </row>
    <row r="145" s="2" customFormat="true" ht="15.75" spans="1:5">
      <c r="A145" s="8">
        <v>90</v>
      </c>
      <c r="B145" s="9" t="s">
        <v>355</v>
      </c>
      <c r="C145" s="9" t="s">
        <v>354</v>
      </c>
      <c r="D145" s="9" t="s">
        <v>830</v>
      </c>
      <c r="E145" s="11">
        <v>1.431593</v>
      </c>
    </row>
    <row r="146" s="2" customFormat="true" ht="15.75" spans="1:5">
      <c r="A146" s="8">
        <v>105</v>
      </c>
      <c r="B146" s="9" t="s">
        <v>355</v>
      </c>
      <c r="C146" s="9" t="s">
        <v>354</v>
      </c>
      <c r="D146" s="9" t="s">
        <v>827</v>
      </c>
      <c r="E146" s="11">
        <v>1.681416</v>
      </c>
    </row>
    <row r="147" s="2" customFormat="true" ht="15.75" spans="1:5">
      <c r="A147" s="8">
        <v>128</v>
      </c>
      <c r="B147" s="9" t="s">
        <v>740</v>
      </c>
      <c r="C147" s="9" t="s">
        <v>739</v>
      </c>
      <c r="D147" s="9" t="s">
        <v>831</v>
      </c>
      <c r="E147" s="11">
        <v>29.345432</v>
      </c>
    </row>
    <row r="148" s="2" customFormat="true" ht="15.75" spans="1:5">
      <c r="A148" s="8">
        <v>32</v>
      </c>
      <c r="B148" s="9" t="s">
        <v>645</v>
      </c>
      <c r="C148" s="9" t="s">
        <v>644</v>
      </c>
      <c r="D148" s="9" t="s">
        <v>824</v>
      </c>
      <c r="E148" s="11">
        <v>241.431992</v>
      </c>
    </row>
    <row r="149" s="2" customFormat="true" ht="15.75" spans="1:5">
      <c r="A149" s="8">
        <v>75</v>
      </c>
      <c r="B149" s="9" t="s">
        <v>295</v>
      </c>
      <c r="C149" s="9" t="s">
        <v>294</v>
      </c>
      <c r="D149" s="9" t="s">
        <v>829</v>
      </c>
      <c r="E149" s="11">
        <v>95.066458</v>
      </c>
    </row>
    <row r="150" s="2" customFormat="true" ht="15.75" spans="1:5">
      <c r="A150" s="8">
        <v>163</v>
      </c>
      <c r="B150" s="9" t="s">
        <v>376</v>
      </c>
      <c r="C150" s="9" t="s">
        <v>375</v>
      </c>
      <c r="D150" s="9" t="s">
        <v>824</v>
      </c>
      <c r="E150" s="11">
        <v>9.671785</v>
      </c>
    </row>
    <row r="151" s="2" customFormat="true" ht="15.75" spans="1:5">
      <c r="A151" s="8">
        <v>106</v>
      </c>
      <c r="B151" s="9" t="s">
        <v>213</v>
      </c>
      <c r="C151" s="9" t="s">
        <v>212</v>
      </c>
      <c r="D151" s="9" t="s">
        <v>824</v>
      </c>
      <c r="E151" s="11">
        <v>5.345066</v>
      </c>
    </row>
    <row r="152" s="2" customFormat="true" ht="15.75" spans="1:5">
      <c r="A152" s="8">
        <v>42</v>
      </c>
      <c r="B152" s="9" t="s">
        <v>586</v>
      </c>
      <c r="C152" s="9" t="s">
        <v>585</v>
      </c>
      <c r="D152" s="9" t="s">
        <v>830</v>
      </c>
      <c r="E152" s="11">
        <v>0.335044</v>
      </c>
    </row>
    <row r="153" s="2" customFormat="true" ht="15.75" spans="1:5">
      <c r="A153" s="8">
        <v>74</v>
      </c>
      <c r="B153" s="9" t="s">
        <v>349</v>
      </c>
      <c r="C153" s="9" t="s">
        <v>348</v>
      </c>
      <c r="D153" s="9" t="s">
        <v>826</v>
      </c>
      <c r="E153" s="11">
        <v>21.934007</v>
      </c>
    </row>
    <row r="154" s="2" customFormat="true" ht="15.75" spans="1:5">
      <c r="A154" s="8">
        <v>162</v>
      </c>
      <c r="B154" s="9" t="s">
        <v>206</v>
      </c>
      <c r="C154" s="9" t="s">
        <v>205</v>
      </c>
      <c r="D154" s="9" t="s">
        <v>827</v>
      </c>
      <c r="E154" s="11">
        <v>4.163757</v>
      </c>
    </row>
    <row r="155" s="2" customFormat="true" ht="15.75" spans="1:5">
      <c r="A155" s="8">
        <v>173</v>
      </c>
      <c r="B155" s="9" t="s">
        <v>465</v>
      </c>
      <c r="C155" s="9" t="s">
        <v>464</v>
      </c>
      <c r="D155" s="9" t="s">
        <v>826</v>
      </c>
      <c r="E155" s="11">
        <v>1.44985</v>
      </c>
    </row>
    <row r="156" s="2" customFormat="true" ht="15.75" spans="1:5">
      <c r="A156" s="8">
        <v>147</v>
      </c>
      <c r="B156" s="9" t="s">
        <v>374</v>
      </c>
      <c r="C156" s="9" t="s">
        <v>373</v>
      </c>
      <c r="D156" s="9" t="s">
        <v>828</v>
      </c>
      <c r="E156" s="11">
        <v>55.122974</v>
      </c>
    </row>
    <row r="157" s="2" customFormat="true" ht="15.75" spans="1:5">
      <c r="A157" s="8">
        <v>93</v>
      </c>
      <c r="B157" s="9" t="s">
        <v>616</v>
      </c>
      <c r="C157" s="9" t="s">
        <v>615</v>
      </c>
      <c r="D157" s="9" t="s">
        <v>829</v>
      </c>
      <c r="E157" s="11">
        <v>1.185398</v>
      </c>
    </row>
    <row r="158" s="2" customFormat="true" ht="15.75" spans="1:5">
      <c r="A158" s="8">
        <v>109</v>
      </c>
      <c r="B158" s="9" t="s">
        <v>367</v>
      </c>
      <c r="C158" s="9" t="s">
        <v>366</v>
      </c>
      <c r="D158" s="9" t="s">
        <v>835</v>
      </c>
      <c r="E158" s="11">
        <v>1.215183</v>
      </c>
    </row>
    <row r="159" s="2" customFormat="true" ht="15.75" spans="1:5">
      <c r="A159" s="8">
        <v>121</v>
      </c>
      <c r="B159" s="9" t="s">
        <v>444</v>
      </c>
      <c r="C159" s="9" t="s">
        <v>442</v>
      </c>
      <c r="D159" s="9" t="s">
        <v>835</v>
      </c>
      <c r="E159" s="11">
        <v>5.535599</v>
      </c>
    </row>
    <row r="160" s="2" customFormat="true" ht="15.75" spans="1:5">
      <c r="A160" s="8">
        <v>81</v>
      </c>
      <c r="B160" s="9" t="s">
        <v>506</v>
      </c>
      <c r="C160" s="9" t="s">
        <v>505</v>
      </c>
      <c r="D160" s="9" t="s">
        <v>835</v>
      </c>
      <c r="E160" s="11">
        <v>3.733774</v>
      </c>
    </row>
    <row r="161" s="2" customFormat="true" ht="15.75" spans="1:5">
      <c r="A161" s="8">
        <v>118</v>
      </c>
      <c r="B161" s="9" t="s">
        <v>284</v>
      </c>
      <c r="C161" s="9" t="s">
        <v>283</v>
      </c>
      <c r="D161" s="9" t="s">
        <v>835</v>
      </c>
      <c r="E161" s="11">
        <v>3.665177</v>
      </c>
    </row>
    <row r="162" s="2" customFormat="true" ht="15.75" spans="1:5">
      <c r="A162" s="8">
        <v>82</v>
      </c>
      <c r="B162" s="9" t="s">
        <v>479</v>
      </c>
      <c r="C162" s="9" t="s">
        <v>478</v>
      </c>
      <c r="D162" s="9" t="s">
        <v>835</v>
      </c>
      <c r="E162" s="11">
        <v>2.195257</v>
      </c>
    </row>
    <row r="163" s="2" customFormat="true" ht="15.75" spans="1:5">
      <c r="A163" s="8">
        <v>20</v>
      </c>
      <c r="B163" s="9" t="s">
        <v>581</v>
      </c>
      <c r="C163" s="9" t="s">
        <v>580</v>
      </c>
      <c r="D163" s="9" t="s">
        <v>835</v>
      </c>
      <c r="E163" s="11">
        <v>3.362055</v>
      </c>
    </row>
    <row r="164" s="2" customFormat="true" ht="15.75" spans="1:5">
      <c r="A164" s="8">
        <v>10</v>
      </c>
      <c r="B164" s="9" t="s">
        <v>621</v>
      </c>
      <c r="C164" s="9" t="s">
        <v>620</v>
      </c>
      <c r="D164" s="9" t="s">
        <v>828</v>
      </c>
      <c r="E164" s="11">
        <v>0.350782</v>
      </c>
    </row>
    <row r="165" s="2" customFormat="true" ht="15.75" spans="1:5">
      <c r="A165" s="8">
        <v>66</v>
      </c>
      <c r="B165" s="9" t="s">
        <v>269</v>
      </c>
      <c r="C165" s="9" t="s">
        <v>268</v>
      </c>
      <c r="D165" s="9" t="s">
        <v>828</v>
      </c>
      <c r="E165" s="11">
        <v>2.868639</v>
      </c>
    </row>
    <row r="166" s="2" customFormat="true" ht="15.75" spans="1:5">
      <c r="A166" s="8">
        <v>171</v>
      </c>
      <c r="B166" s="9" t="s">
        <v>403</v>
      </c>
      <c r="C166" s="9" t="s">
        <v>402</v>
      </c>
      <c r="D166" s="9" t="s">
        <v>828</v>
      </c>
      <c r="E166" s="11">
        <v>0.00563</v>
      </c>
    </row>
    <row r="167" s="2" customFormat="true" ht="15.75" spans="1:5">
      <c r="A167" s="8">
        <v>21</v>
      </c>
      <c r="B167" s="9" t="s">
        <v>467</v>
      </c>
      <c r="C167" s="9" t="s">
        <v>466</v>
      </c>
      <c r="D167" s="9" t="s">
        <v>830</v>
      </c>
      <c r="E167" s="11">
        <v>3.689266</v>
      </c>
    </row>
    <row r="168" s="2" customFormat="true" ht="15.75" spans="1:5">
      <c r="A168" s="8">
        <v>102</v>
      </c>
      <c r="B168" s="9" t="s">
        <v>672</v>
      </c>
      <c r="C168" s="9" t="s">
        <v>671</v>
      </c>
      <c r="D168" s="9" t="s">
        <v>830</v>
      </c>
      <c r="E168" s="11">
        <v>1.447983</v>
      </c>
    </row>
    <row r="169" s="2" customFormat="true" ht="15.75" spans="1:5">
      <c r="A169" s="8">
        <v>54</v>
      </c>
      <c r="B169" s="9" t="s">
        <v>434</v>
      </c>
      <c r="C169" s="9" t="s">
        <v>432</v>
      </c>
      <c r="D169" s="9" t="s">
        <v>830</v>
      </c>
      <c r="E169" s="11">
        <v>4.998651</v>
      </c>
    </row>
    <row r="170" s="2" customFormat="true" ht="15.75" spans="1:5">
      <c r="A170" s="8">
        <v>44</v>
      </c>
      <c r="B170" s="9" t="s">
        <v>389</v>
      </c>
      <c r="C170" s="9" t="s">
        <v>388</v>
      </c>
      <c r="D170" s="9" t="s">
        <v>830</v>
      </c>
      <c r="E170" s="11">
        <v>9.064654</v>
      </c>
    </row>
    <row r="171" s="2" customFormat="true" ht="15.75" spans="1:5">
      <c r="A171" s="8">
        <v>49</v>
      </c>
      <c r="B171" s="9" t="s">
        <v>567</v>
      </c>
      <c r="C171" s="9" t="s">
        <v>566</v>
      </c>
      <c r="D171" s="9" t="s">
        <v>830</v>
      </c>
      <c r="E171" s="11">
        <v>599.740768</v>
      </c>
    </row>
    <row r="172" s="2" customFormat="true" ht="15.75" spans="1:5">
      <c r="A172" s="8">
        <v>123</v>
      </c>
      <c r="B172" s="9" t="s">
        <v>363</v>
      </c>
      <c r="C172" s="9" t="s">
        <v>362</v>
      </c>
      <c r="D172" s="9" t="s">
        <v>829</v>
      </c>
      <c r="E172" s="11">
        <v>-913.643863</v>
      </c>
    </row>
    <row r="173" s="2" customFormat="true" ht="15.75" spans="1:5">
      <c r="A173" s="8">
        <v>47</v>
      </c>
      <c r="B173" s="9" t="s">
        <v>571</v>
      </c>
      <c r="C173" s="9" t="s">
        <v>570</v>
      </c>
      <c r="D173" s="9" t="s">
        <v>829</v>
      </c>
      <c r="E173" s="11">
        <v>57.013529</v>
      </c>
    </row>
    <row r="174" s="2" customFormat="true" ht="15.75" spans="1:5">
      <c r="A174" s="8">
        <v>11</v>
      </c>
      <c r="B174" s="9" t="s">
        <v>450</v>
      </c>
      <c r="C174" s="9" t="s">
        <v>449</v>
      </c>
      <c r="D174" s="9" t="s">
        <v>829</v>
      </c>
      <c r="E174" s="11">
        <v>5.548533</v>
      </c>
    </row>
    <row r="175" s="2" customFormat="true" ht="15.75" spans="1:5">
      <c r="A175" s="8">
        <v>144</v>
      </c>
      <c r="B175" s="9" t="s">
        <v>381</v>
      </c>
      <c r="C175" s="9" t="s">
        <v>380</v>
      </c>
      <c r="D175" s="9" t="s">
        <v>829</v>
      </c>
      <c r="E175" s="11">
        <v>7.586239</v>
      </c>
    </row>
    <row r="176" s="2" customFormat="true" ht="15.75" spans="1:5">
      <c r="A176" s="8">
        <v>179</v>
      </c>
      <c r="B176" s="9" t="s">
        <v>436</v>
      </c>
      <c r="C176" s="9" t="s">
        <v>435</v>
      </c>
      <c r="D176" s="9" t="s">
        <v>829</v>
      </c>
      <c r="E176" s="11">
        <v>4.455409</v>
      </c>
    </row>
    <row r="177" s="2" customFormat="true" ht="15.75" spans="1:5">
      <c r="A177" s="8">
        <v>85</v>
      </c>
      <c r="B177" s="9" t="s">
        <v>415</v>
      </c>
      <c r="C177" s="9" t="s">
        <v>414</v>
      </c>
      <c r="D177" s="9" t="s">
        <v>829</v>
      </c>
      <c r="E177" s="11">
        <v>0.031084</v>
      </c>
    </row>
    <row r="178" s="2" customFormat="true" ht="15.75" spans="1:5">
      <c r="A178" s="8">
        <v>97</v>
      </c>
      <c r="B178" s="9" t="s">
        <v>276</v>
      </c>
      <c r="C178" s="9" t="s">
        <v>275</v>
      </c>
      <c r="D178" s="9" t="s">
        <v>829</v>
      </c>
      <c r="E178" s="11">
        <v>15.801266</v>
      </c>
    </row>
    <row r="179" s="2" customFormat="true" ht="15.75" spans="1:5">
      <c r="A179" s="8">
        <v>146</v>
      </c>
      <c r="B179" s="9" t="s">
        <v>452</v>
      </c>
      <c r="C179" s="9" t="s">
        <v>451</v>
      </c>
      <c r="D179" s="9" t="s">
        <v>829</v>
      </c>
      <c r="E179" s="11">
        <v>0.013273</v>
      </c>
    </row>
    <row r="180" s="2" customFormat="true" ht="15.75" spans="1:5">
      <c r="A180" s="8">
        <v>176</v>
      </c>
      <c r="B180" s="9" t="s">
        <v>518</v>
      </c>
      <c r="C180" s="9" t="s">
        <v>517</v>
      </c>
      <c r="D180" s="9" t="s">
        <v>827</v>
      </c>
      <c r="E180" s="11">
        <v>-20.640416</v>
      </c>
    </row>
  </sheetData>
  <autoFilter ref="A1:E180">
    <extLst/>
  </autoFilter>
  <conditionalFormatting sqref="C1:C65536">
    <cfRule type="duplicateValues" dxfId="0" priority="1"/>
  </conditionalFormatting>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G21" sqref="G21"/>
    </sheetView>
  </sheetViews>
  <sheetFormatPr defaultColWidth="9" defaultRowHeight="15.75"/>
  <cols>
    <col min="5" max="5" width="36" customWidth="true"/>
  </cols>
  <sheetData>
    <row r="1" spans="2:9">
      <c r="B1" t="s">
        <v>665</v>
      </c>
      <c r="E1" t="s">
        <v>839</v>
      </c>
      <c r="F1" t="s">
        <v>840</v>
      </c>
      <c r="G1" t="s">
        <v>841</v>
      </c>
      <c r="I1" t="s">
        <v>842</v>
      </c>
    </row>
    <row r="2" spans="2:3">
      <c r="B2" t="s">
        <v>843</v>
      </c>
      <c r="C2" t="s">
        <v>844</v>
      </c>
    </row>
    <row r="3" spans="1:7">
      <c r="A3" t="s">
        <v>845</v>
      </c>
      <c r="B3">
        <v>40</v>
      </c>
      <c r="C3">
        <v>130000</v>
      </c>
      <c r="D3" t="s">
        <v>846</v>
      </c>
      <c r="E3" t="s">
        <v>847</v>
      </c>
      <c r="F3">
        <f>100000+30000</f>
        <v>130000</v>
      </c>
      <c r="G3">
        <v>130000</v>
      </c>
    </row>
    <row r="4" spans="1:7">
      <c r="A4" t="s">
        <v>848</v>
      </c>
      <c r="B4">
        <v>32</v>
      </c>
      <c r="C4">
        <v>121600</v>
      </c>
      <c r="E4" t="s">
        <v>849</v>
      </c>
      <c r="F4">
        <f>21600+100000</f>
        <v>121600</v>
      </c>
      <c r="G4">
        <f>124032-2432</f>
        <v>121600</v>
      </c>
    </row>
    <row r="5" spans="1:7">
      <c r="A5" t="s">
        <v>850</v>
      </c>
      <c r="B5">
        <v>44</v>
      </c>
      <c r="C5">
        <v>176000</v>
      </c>
      <c r="E5" t="s">
        <v>851</v>
      </c>
      <c r="F5">
        <f>76000+100000</f>
        <v>176000</v>
      </c>
      <c r="G5">
        <f>130920+45080</f>
        <v>176000</v>
      </c>
    </row>
    <row r="6" spans="1:7">
      <c r="A6" t="s">
        <v>852</v>
      </c>
      <c r="B6">
        <v>49</v>
      </c>
      <c r="C6">
        <v>215600</v>
      </c>
      <c r="E6" t="s">
        <v>853</v>
      </c>
      <c r="F6">
        <f>100000+15600+100000</f>
        <v>215600</v>
      </c>
      <c r="G6">
        <v>215600</v>
      </c>
    </row>
    <row r="7" spans="1:7">
      <c r="A7" t="s">
        <v>854</v>
      </c>
      <c r="B7">
        <v>30</v>
      </c>
      <c r="C7">
        <v>132000</v>
      </c>
      <c r="E7" t="s">
        <v>855</v>
      </c>
      <c r="F7">
        <f>100000+32000</f>
        <v>132000</v>
      </c>
      <c r="G7">
        <v>132000</v>
      </c>
    </row>
    <row r="8" spans="1:7">
      <c r="A8" t="s">
        <v>856</v>
      </c>
      <c r="B8">
        <v>68</v>
      </c>
      <c r="C8">
        <v>285600</v>
      </c>
      <c r="E8" t="s">
        <v>857</v>
      </c>
      <c r="F8">
        <f>100000+85600+100000+3800</f>
        <v>289400</v>
      </c>
      <c r="G8">
        <f>167080+122320</f>
        <v>289400</v>
      </c>
    </row>
    <row r="9" spans="1:7">
      <c r="A9" t="s">
        <v>858</v>
      </c>
      <c r="B9" s="1">
        <v>104</v>
      </c>
      <c r="C9">
        <v>228800</v>
      </c>
      <c r="E9" t="s">
        <v>859</v>
      </c>
      <c r="F9">
        <f>100000+100000+28800</f>
        <v>228800</v>
      </c>
      <c r="G9">
        <v>228800</v>
      </c>
    </row>
    <row r="10" spans="1:7">
      <c r="A10" t="s">
        <v>860</v>
      </c>
      <c r="B10">
        <v>64</v>
      </c>
      <c r="C10">
        <v>224000</v>
      </c>
      <c r="D10" t="s">
        <v>861</v>
      </c>
      <c r="E10" t="s">
        <v>862</v>
      </c>
      <c r="F10">
        <f>29500+100000</f>
        <v>129500</v>
      </c>
      <c r="G10">
        <f>61280.46+71719.54</f>
        <v>133000</v>
      </c>
    </row>
    <row r="13" spans="1:6">
      <c r="A13" t="s">
        <v>863</v>
      </c>
      <c r="B13">
        <v>70</v>
      </c>
      <c r="C13">
        <v>30.1</v>
      </c>
      <c r="F13">
        <f>99000+99000+50000+53000</f>
        <v>301000</v>
      </c>
    </row>
    <row r="14" spans="1:6">
      <c r="A14" t="s">
        <v>864</v>
      </c>
      <c r="B14">
        <v>71</v>
      </c>
      <c r="C14">
        <v>31.24</v>
      </c>
      <c r="F14">
        <f>99000+99000+99000+15400</f>
        <v>312400</v>
      </c>
    </row>
    <row r="15" spans="1:6">
      <c r="A15" t="s">
        <v>865</v>
      </c>
      <c r="B15">
        <v>50</v>
      </c>
      <c r="C15">
        <v>22</v>
      </c>
      <c r="F15">
        <f>99000+99000+22000</f>
        <v>220000</v>
      </c>
    </row>
    <row r="16" spans="1:6">
      <c r="A16" t="s">
        <v>866</v>
      </c>
      <c r="B16">
        <v>65</v>
      </c>
      <c r="C16">
        <v>27.95</v>
      </c>
      <c r="F16">
        <f>100000+79500+100000</f>
        <v>279500</v>
      </c>
    </row>
    <row r="17" spans="1:6">
      <c r="A17" t="s">
        <v>867</v>
      </c>
      <c r="B17">
        <v>93</v>
      </c>
      <c r="C17">
        <v>37.014</v>
      </c>
      <c r="F17">
        <f>100000+100000+100000+70140</f>
        <v>370140</v>
      </c>
    </row>
    <row r="18" spans="1:6">
      <c r="A18" t="s">
        <v>440</v>
      </c>
      <c r="B18">
        <v>24</v>
      </c>
      <c r="C18">
        <v>9.6</v>
      </c>
      <c r="F18">
        <v>96000</v>
      </c>
    </row>
    <row r="19" spans="1:6">
      <c r="A19" t="s">
        <v>433</v>
      </c>
      <c r="B19">
        <v>76</v>
      </c>
      <c r="C19">
        <v>33.4286</v>
      </c>
      <c r="F19">
        <f>99000+99000+99000+37286</f>
        <v>334286</v>
      </c>
    </row>
    <row r="20" spans="1:6">
      <c r="A20" t="s">
        <v>412</v>
      </c>
      <c r="B20">
        <v>8</v>
      </c>
      <c r="C20">
        <v>3.52</v>
      </c>
      <c r="F20">
        <f>35200</f>
        <v>35200</v>
      </c>
    </row>
    <row r="21" spans="1:6">
      <c r="A21" t="s">
        <v>868</v>
      </c>
      <c r="B21">
        <v>60</v>
      </c>
      <c r="C21">
        <v>12</v>
      </c>
      <c r="F21">
        <f>21000+21000+21000+21000+36000</f>
        <v>120000</v>
      </c>
    </row>
    <row r="22" spans="3:3">
      <c r="C22">
        <f>517*2000-150*2000</f>
        <v>734000</v>
      </c>
    </row>
  </sheetData>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13</vt:i4>
      </vt:variant>
    </vt:vector>
  </HeadingPairs>
  <TitlesOfParts>
    <vt:vector size="13" baseType="lpstr">
      <vt:lpstr>汇总表</vt:lpstr>
      <vt:lpstr>第（一）款</vt:lpstr>
      <vt:lpstr>第（二）款</vt:lpstr>
      <vt:lpstr>第（五）款</vt:lpstr>
      <vt:lpstr>第（六）款</vt:lpstr>
      <vt:lpstr>第（九）款</vt:lpstr>
      <vt:lpstr>第（十）款</vt:lpstr>
      <vt:lpstr>第（十一）款</vt:lpstr>
      <vt:lpstr>第（十三）款</vt:lpstr>
      <vt:lpstr>第（十四）款</vt:lpstr>
      <vt:lpstr>第（十六）款</vt:lpstr>
      <vt:lpstr>税务局提供税收入库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hss</cp:lastModifiedBy>
  <dcterms:created xsi:type="dcterms:W3CDTF">2020-09-15T01:53:00Z</dcterms:created>
  <cp:lastPrinted>2021-01-10T14:40:00Z</cp:lastPrinted>
  <dcterms:modified xsi:type="dcterms:W3CDTF">2023-10-19T10:18:07Z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B1AC887B825B45C390B6493AC3BAB87D</vt:lpwstr>
  </property>
  <property fmtid="{D5CDD505-2E9C-101B-9397-08002B2CF9AE}" pid="3" name="KSOProductBuildVer">
    <vt:lpwstr>2052-11.8.2.10489</vt:lpwstr>
  </property>
</Properties>
</file>